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6"/>
  </bookViews>
  <sheets>
    <sheet name="tajnik I vrste" sheetId="1" r:id="rId1"/>
    <sheet name="tajnik i vod.rač. II vrste" sheetId="2" r:id="rId2"/>
    <sheet name="voditelj računovodstva I vrste" sheetId="3" r:id="rId3"/>
    <sheet name="voditelj računovod. III vrste" sheetId="4" r:id="rId4"/>
    <sheet name="račun.+tajnik III vrste" sheetId="5" r:id="rId5"/>
    <sheet name="rač.ref.-financ.knjig. III vrst" sheetId="6" r:id="rId6"/>
    <sheet name="adm,ref,ekonom III vrsta" sheetId="7" r:id="rId7"/>
    <sheet name="domari,kuhari ost.mj.III vrste" sheetId="8" r:id="rId8"/>
    <sheet name="spremačice-rad.mj. IV vrste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8" l="1"/>
  <c r="K19" i="8" s="1"/>
  <c r="D7" i="9"/>
  <c r="P5" i="9"/>
  <c r="N5" i="9"/>
  <c r="K5" i="9"/>
  <c r="I5" i="9"/>
  <c r="I7" i="9" s="1"/>
  <c r="F5" i="9"/>
  <c r="F7" i="9" s="1"/>
  <c r="D5" i="9"/>
  <c r="F7" i="8"/>
  <c r="P5" i="8"/>
  <c r="N5" i="8"/>
  <c r="N7" i="8" s="1"/>
  <c r="K5" i="8"/>
  <c r="K7" i="8" s="1"/>
  <c r="I5" i="8"/>
  <c r="F5" i="8"/>
  <c r="D5" i="8"/>
  <c r="N7" i="7"/>
  <c r="P5" i="7"/>
  <c r="N5" i="7"/>
  <c r="K5" i="7"/>
  <c r="K7" i="7" s="1"/>
  <c r="I5" i="7"/>
  <c r="I7" i="7" s="1"/>
  <c r="F5" i="7"/>
  <c r="D5" i="7"/>
  <c r="K7" i="6"/>
  <c r="P5" i="6"/>
  <c r="P7" i="6" s="1"/>
  <c r="N5" i="6"/>
  <c r="N7" i="6" s="1"/>
  <c r="K5" i="6"/>
  <c r="I5" i="6"/>
  <c r="I7" i="6" s="1"/>
  <c r="F5" i="6"/>
  <c r="D5" i="6"/>
  <c r="D7" i="5"/>
  <c r="P5" i="5"/>
  <c r="N5" i="5"/>
  <c r="N7" i="5" s="1"/>
  <c r="K5" i="5"/>
  <c r="K7" i="5" s="1"/>
  <c r="I5" i="5"/>
  <c r="I7" i="5" s="1"/>
  <c r="F5" i="5"/>
  <c r="D5" i="5"/>
  <c r="N7" i="4"/>
  <c r="D7" i="4"/>
  <c r="P5" i="4"/>
  <c r="N5" i="4"/>
  <c r="K5" i="4"/>
  <c r="K7" i="4" s="1"/>
  <c r="I5" i="4"/>
  <c r="I7" i="4" s="1"/>
  <c r="F5" i="4"/>
  <c r="D5" i="4"/>
  <c r="N7" i="3"/>
  <c r="F7" i="3"/>
  <c r="P5" i="3"/>
  <c r="P7" i="3" s="1"/>
  <c r="N5" i="3"/>
  <c r="K5" i="3"/>
  <c r="K7" i="3" s="1"/>
  <c r="I5" i="3"/>
  <c r="I7" i="3" s="1"/>
  <c r="F5" i="3"/>
  <c r="D5" i="3"/>
  <c r="P5" i="2"/>
  <c r="P7" i="2" s="1"/>
  <c r="N5" i="2"/>
  <c r="N7" i="2" s="1"/>
  <c r="K5" i="2"/>
  <c r="K7" i="2" s="1"/>
  <c r="I5" i="2"/>
  <c r="F5" i="2"/>
  <c r="F7" i="2" s="1"/>
  <c r="D5" i="2"/>
  <c r="D7" i="2" s="1"/>
  <c r="P5" i="1"/>
  <c r="D7" i="1"/>
  <c r="D8" i="1" s="1"/>
  <c r="I21" i="1"/>
  <c r="K21" i="1"/>
  <c r="N21" i="1"/>
  <c r="P21" i="1"/>
  <c r="I19" i="1"/>
  <c r="K19" i="1"/>
  <c r="N19" i="1"/>
  <c r="P19" i="1"/>
  <c r="I18" i="1"/>
  <c r="K18" i="1"/>
  <c r="N18" i="1"/>
  <c r="P18" i="1"/>
  <c r="I17" i="1"/>
  <c r="K17" i="1"/>
  <c r="N17" i="1"/>
  <c r="P17" i="1"/>
  <c r="P7" i="1"/>
  <c r="N7" i="1"/>
  <c r="K7" i="1"/>
  <c r="I7" i="1"/>
  <c r="N5" i="1"/>
  <c r="K5" i="1"/>
  <c r="I5" i="1"/>
  <c r="I8" i="1"/>
  <c r="I9" i="1" s="1"/>
  <c r="I11" i="1" s="1"/>
  <c r="K8" i="1"/>
  <c r="K9" i="1" s="1"/>
  <c r="N8" i="1"/>
  <c r="N9" i="1" s="1"/>
  <c r="P8" i="1"/>
  <c r="P9" i="1" s="1"/>
  <c r="F5" i="1"/>
  <c r="D5" i="1"/>
  <c r="N7" i="9" l="1"/>
  <c r="N8" i="9" s="1"/>
  <c r="N9" i="9" s="1"/>
  <c r="N11" i="9" s="1"/>
  <c r="K7" i="9"/>
  <c r="K8" i="9" s="1"/>
  <c r="K9" i="9" s="1"/>
  <c r="K11" i="9" s="1"/>
  <c r="D8" i="9"/>
  <c r="P8" i="8"/>
  <c r="P9" i="8" s="1"/>
  <c r="P11" i="8" s="1"/>
  <c r="P7" i="8"/>
  <c r="N8" i="8"/>
  <c r="F8" i="8"/>
  <c r="D8" i="8"/>
  <c r="D7" i="8"/>
  <c r="D9" i="9"/>
  <c r="D11" i="9" s="1"/>
  <c r="F8" i="9"/>
  <c r="P7" i="9"/>
  <c r="P8" i="9" s="1"/>
  <c r="I8" i="9"/>
  <c r="N8" i="7"/>
  <c r="D7" i="7"/>
  <c r="D8" i="7" s="1"/>
  <c r="D9" i="7" s="1"/>
  <c r="D11" i="7" s="1"/>
  <c r="N8" i="6"/>
  <c r="K8" i="6"/>
  <c r="D7" i="6"/>
  <c r="D8" i="6" s="1"/>
  <c r="F9" i="8"/>
  <c r="F11" i="8" s="1"/>
  <c r="D9" i="8"/>
  <c r="D11" i="8" s="1"/>
  <c r="N9" i="8"/>
  <c r="N11" i="8" s="1"/>
  <c r="K8" i="8"/>
  <c r="I7" i="8"/>
  <c r="I8" i="8" s="1"/>
  <c r="N9" i="7"/>
  <c r="N11" i="7" s="1"/>
  <c r="F7" i="7"/>
  <c r="F8" i="7" s="1"/>
  <c r="P7" i="7"/>
  <c r="P8" i="7" s="1"/>
  <c r="K8" i="7"/>
  <c r="I8" i="7"/>
  <c r="N8" i="5"/>
  <c r="D8" i="5"/>
  <c r="D11" i="5" s="1"/>
  <c r="N8" i="4"/>
  <c r="D8" i="4"/>
  <c r="P8" i="3"/>
  <c r="N8" i="3"/>
  <c r="N9" i="3" s="1"/>
  <c r="N11" i="3" s="1"/>
  <c r="F8" i="3"/>
  <c r="D7" i="3"/>
  <c r="D8" i="3" s="1"/>
  <c r="K9" i="6"/>
  <c r="K11" i="6" s="1"/>
  <c r="N9" i="6"/>
  <c r="N11" i="6" s="1"/>
  <c r="P8" i="6"/>
  <c r="I8" i="6"/>
  <c r="F7" i="6"/>
  <c r="F8" i="6" s="1"/>
  <c r="N9" i="5"/>
  <c r="N11" i="5" s="1"/>
  <c r="D9" i="5"/>
  <c r="I8" i="5"/>
  <c r="F7" i="5"/>
  <c r="F8" i="5" s="1"/>
  <c r="P7" i="5"/>
  <c r="P8" i="5" s="1"/>
  <c r="K8" i="5"/>
  <c r="D9" i="4"/>
  <c r="D11" i="4" s="1"/>
  <c r="N9" i="4"/>
  <c r="N11" i="4" s="1"/>
  <c r="P8" i="4"/>
  <c r="I8" i="4"/>
  <c r="F7" i="4"/>
  <c r="F8" i="4" s="1"/>
  <c r="P7" i="4"/>
  <c r="K8" i="4"/>
  <c r="F9" i="3"/>
  <c r="F11" i="3" s="1"/>
  <c r="P11" i="3"/>
  <c r="P9" i="3"/>
  <c r="I8" i="3"/>
  <c r="K8" i="3"/>
  <c r="K8" i="2"/>
  <c r="I7" i="2"/>
  <c r="I8" i="2" s="1"/>
  <c r="K9" i="2"/>
  <c r="K11" i="2" s="1"/>
  <c r="D8" i="2"/>
  <c r="N8" i="2"/>
  <c r="F8" i="2"/>
  <c r="P8" i="2"/>
  <c r="D9" i="1"/>
  <c r="D11" i="1" s="1"/>
  <c r="P11" i="1"/>
  <c r="N11" i="1"/>
  <c r="K11" i="1"/>
  <c r="I13" i="1"/>
  <c r="I15" i="1" s="1"/>
  <c r="F7" i="1"/>
  <c r="F8" i="1" s="1"/>
  <c r="P9" i="9" l="1"/>
  <c r="P11" i="9"/>
  <c r="N13" i="9"/>
  <c r="N15" i="9" s="1"/>
  <c r="K13" i="9"/>
  <c r="K15" i="9" s="1"/>
  <c r="D13" i="9"/>
  <c r="D15" i="9" s="1"/>
  <c r="I9" i="9"/>
  <c r="I11" i="9"/>
  <c r="F9" i="9"/>
  <c r="F11" i="9" s="1"/>
  <c r="D9" i="6"/>
  <c r="D11" i="6"/>
  <c r="N13" i="8"/>
  <c r="N15" i="8" s="1"/>
  <c r="D13" i="8"/>
  <c r="D15" i="8"/>
  <c r="I9" i="8"/>
  <c r="I11" i="8"/>
  <c r="P13" i="8"/>
  <c r="P15" i="8" s="1"/>
  <c r="F13" i="8"/>
  <c r="F15" i="8" s="1"/>
  <c r="K9" i="8"/>
  <c r="K11" i="8"/>
  <c r="P9" i="7"/>
  <c r="P11" i="7" s="1"/>
  <c r="F9" i="7"/>
  <c r="F11" i="7" s="1"/>
  <c r="N13" i="7"/>
  <c r="N15" i="7" s="1"/>
  <c r="D13" i="7"/>
  <c r="D15" i="7" s="1"/>
  <c r="I9" i="7"/>
  <c r="I11" i="7" s="1"/>
  <c r="K9" i="7"/>
  <c r="K11" i="7"/>
  <c r="D9" i="3"/>
  <c r="D11" i="3"/>
  <c r="D13" i="3" s="1"/>
  <c r="D15" i="3" s="1"/>
  <c r="F9" i="6"/>
  <c r="F11" i="6" s="1"/>
  <c r="N13" i="6"/>
  <c r="N15" i="6" s="1"/>
  <c r="K13" i="6"/>
  <c r="K15" i="6" s="1"/>
  <c r="D13" i="6"/>
  <c r="D15" i="6" s="1"/>
  <c r="P9" i="6"/>
  <c r="P11" i="6" s="1"/>
  <c r="I9" i="6"/>
  <c r="I11" i="6"/>
  <c r="F9" i="5"/>
  <c r="F11" i="5" s="1"/>
  <c r="N13" i="5"/>
  <c r="N15" i="5" s="1"/>
  <c r="I9" i="5"/>
  <c r="I11" i="5" s="1"/>
  <c r="D13" i="5"/>
  <c r="D15" i="5" s="1"/>
  <c r="K9" i="5"/>
  <c r="K11" i="5"/>
  <c r="P9" i="5"/>
  <c r="P11" i="5" s="1"/>
  <c r="N13" i="4"/>
  <c r="N15" i="4" s="1"/>
  <c r="F9" i="4"/>
  <c r="F11" i="4" s="1"/>
  <c r="D13" i="4"/>
  <c r="D15" i="4" s="1"/>
  <c r="I9" i="4"/>
  <c r="I11" i="4"/>
  <c r="K9" i="4"/>
  <c r="K11" i="4" s="1"/>
  <c r="P9" i="4"/>
  <c r="P11" i="4" s="1"/>
  <c r="N13" i="3"/>
  <c r="N15" i="3" s="1"/>
  <c r="I9" i="3"/>
  <c r="I11" i="3" s="1"/>
  <c r="F13" i="3"/>
  <c r="F15" i="3" s="1"/>
  <c r="P13" i="3"/>
  <c r="P15" i="3" s="1"/>
  <c r="K9" i="3"/>
  <c r="K11" i="3"/>
  <c r="I9" i="2"/>
  <c r="I11" i="2" s="1"/>
  <c r="K13" i="2"/>
  <c r="K15" i="2" s="1"/>
  <c r="F9" i="2"/>
  <c r="F11" i="2"/>
  <c r="P9" i="2"/>
  <c r="P11" i="2"/>
  <c r="N9" i="2"/>
  <c r="N11" i="2"/>
  <c r="D9" i="2"/>
  <c r="D11" i="2" s="1"/>
  <c r="D15" i="1"/>
  <c r="D13" i="1"/>
  <c r="P13" i="1"/>
  <c r="P15" i="1" s="1"/>
  <c r="N13" i="1"/>
  <c r="N15" i="1"/>
  <c r="F9" i="1"/>
  <c r="F11" i="1" s="1"/>
  <c r="K13" i="1"/>
  <c r="K15" i="1" s="1"/>
  <c r="N18" i="9" l="1"/>
  <c r="N19" i="9" s="1"/>
  <c r="D18" i="9"/>
  <c r="D19" i="9" s="1"/>
  <c r="F13" i="9"/>
  <c r="F15" i="9"/>
  <c r="I13" i="9"/>
  <c r="I15" i="9"/>
  <c r="K18" i="9"/>
  <c r="K19" i="9" s="1"/>
  <c r="P13" i="9"/>
  <c r="P15" i="9" s="1"/>
  <c r="P17" i="8"/>
  <c r="P18" i="8" s="1"/>
  <c r="P19" i="8" s="1"/>
  <c r="F17" i="8"/>
  <c r="F18" i="8" s="1"/>
  <c r="F19" i="8" s="1"/>
  <c r="N17" i="8"/>
  <c r="N18" i="8" s="1"/>
  <c r="N19" i="8" s="1"/>
  <c r="N21" i="8"/>
  <c r="K13" i="8"/>
  <c r="K15" i="8"/>
  <c r="I13" i="8"/>
  <c r="I15" i="8" s="1"/>
  <c r="D17" i="8"/>
  <c r="D18" i="8" s="1"/>
  <c r="D19" i="8" s="1"/>
  <c r="D17" i="7"/>
  <c r="D18" i="7" s="1"/>
  <c r="D19" i="7" s="1"/>
  <c r="P13" i="7"/>
  <c r="P15" i="7" s="1"/>
  <c r="N21" i="7"/>
  <c r="N17" i="7"/>
  <c r="N18" i="7" s="1"/>
  <c r="N19" i="7" s="1"/>
  <c r="F13" i="7"/>
  <c r="F15" i="7" s="1"/>
  <c r="I13" i="7"/>
  <c r="I15" i="7" s="1"/>
  <c r="K13" i="7"/>
  <c r="K15" i="7" s="1"/>
  <c r="K17" i="6"/>
  <c r="K18" i="6" s="1"/>
  <c r="K19" i="6" s="1"/>
  <c r="K21" i="6" s="1"/>
  <c r="N17" i="6"/>
  <c r="N18" i="6" s="1"/>
  <c r="N19" i="6" s="1"/>
  <c r="D17" i="6"/>
  <c r="D18" i="6" s="1"/>
  <c r="D19" i="6" s="1"/>
  <c r="P13" i="6"/>
  <c r="P15" i="6" s="1"/>
  <c r="F13" i="6"/>
  <c r="F15" i="6" s="1"/>
  <c r="I13" i="6"/>
  <c r="I15" i="6" s="1"/>
  <c r="P13" i="5"/>
  <c r="P15" i="5" s="1"/>
  <c r="N17" i="5"/>
  <c r="N18" i="5" s="1"/>
  <c r="N19" i="5" s="1"/>
  <c r="D17" i="5"/>
  <c r="D18" i="5" s="1"/>
  <c r="D19" i="5" s="1"/>
  <c r="F13" i="5"/>
  <c r="F15" i="5" s="1"/>
  <c r="K13" i="5"/>
  <c r="K15" i="5" s="1"/>
  <c r="I13" i="5"/>
  <c r="I15" i="5"/>
  <c r="F13" i="4"/>
  <c r="F15" i="4" s="1"/>
  <c r="P13" i="4"/>
  <c r="P15" i="4" s="1"/>
  <c r="D17" i="4"/>
  <c r="D18" i="4" s="1"/>
  <c r="D19" i="4" s="1"/>
  <c r="N17" i="4"/>
  <c r="N18" i="4" s="1"/>
  <c r="N19" i="4" s="1"/>
  <c r="K13" i="4"/>
  <c r="K15" i="4" s="1"/>
  <c r="I13" i="4"/>
  <c r="I15" i="4"/>
  <c r="D17" i="3"/>
  <c r="D18" i="3" s="1"/>
  <c r="D19" i="3" s="1"/>
  <c r="D21" i="3"/>
  <c r="P17" i="3"/>
  <c r="P18" i="3" s="1"/>
  <c r="P19" i="3" s="1"/>
  <c r="N17" i="3"/>
  <c r="N18" i="3" s="1"/>
  <c r="N19" i="3" s="1"/>
  <c r="N21" i="3"/>
  <c r="I13" i="3"/>
  <c r="I15" i="3"/>
  <c r="F17" i="3"/>
  <c r="F18" i="3" s="1"/>
  <c r="F19" i="3" s="1"/>
  <c r="K13" i="3"/>
  <c r="K15" i="3" s="1"/>
  <c r="I13" i="2"/>
  <c r="I15" i="2"/>
  <c r="I21" i="2" s="1"/>
  <c r="K17" i="2"/>
  <c r="K18" i="2" s="1"/>
  <c r="K19" i="2" s="1"/>
  <c r="D13" i="2"/>
  <c r="D15" i="2"/>
  <c r="P13" i="2"/>
  <c r="P15" i="2"/>
  <c r="F13" i="2"/>
  <c r="F15" i="2"/>
  <c r="N13" i="2"/>
  <c r="N15" i="2"/>
  <c r="I17" i="2"/>
  <c r="I18" i="2" s="1"/>
  <c r="I19" i="2" s="1"/>
  <c r="D21" i="1"/>
  <c r="D17" i="1"/>
  <c r="D18" i="1" s="1"/>
  <c r="D19" i="1" s="1"/>
  <c r="F13" i="1"/>
  <c r="F15" i="1" s="1"/>
  <c r="P17" i="9" l="1"/>
  <c r="P18" i="9" s="1"/>
  <c r="P19" i="9" s="1"/>
  <c r="I18" i="9"/>
  <c r="I19" i="9" s="1"/>
  <c r="I21" i="9"/>
  <c r="D21" i="9"/>
  <c r="F18" i="9"/>
  <c r="F19" i="9" s="1"/>
  <c r="K21" i="9"/>
  <c r="N21" i="9"/>
  <c r="D21" i="7"/>
  <c r="I17" i="8"/>
  <c r="I18" i="8" s="1"/>
  <c r="I19" i="8" s="1"/>
  <c r="K17" i="8"/>
  <c r="K21" i="8"/>
  <c r="D21" i="8"/>
  <c r="F21" i="8"/>
  <c r="P21" i="8"/>
  <c r="I17" i="7"/>
  <c r="I18" i="7" s="1"/>
  <c r="I19" i="7" s="1"/>
  <c r="K17" i="7"/>
  <c r="K18" i="7" s="1"/>
  <c r="K19" i="7" s="1"/>
  <c r="P21" i="7"/>
  <c r="P17" i="7"/>
  <c r="P18" i="7" s="1"/>
  <c r="P19" i="7" s="1"/>
  <c r="F17" i="7"/>
  <c r="F18" i="7" s="1"/>
  <c r="F19" i="7" s="1"/>
  <c r="P17" i="6"/>
  <c r="P18" i="6" s="1"/>
  <c r="P19" i="6" s="1"/>
  <c r="F17" i="6"/>
  <c r="F18" i="6" s="1"/>
  <c r="F19" i="6" s="1"/>
  <c r="N21" i="6"/>
  <c r="I17" i="6"/>
  <c r="I18" i="6" s="1"/>
  <c r="I19" i="6" s="1"/>
  <c r="D21" i="6"/>
  <c r="F17" i="5"/>
  <c r="F18" i="5" s="1"/>
  <c r="F19" i="5" s="1"/>
  <c r="P17" i="5"/>
  <c r="P18" i="5" s="1"/>
  <c r="P19" i="5" s="1"/>
  <c r="I17" i="5"/>
  <c r="I18" i="5" s="1"/>
  <c r="I19" i="5" s="1"/>
  <c r="I21" i="5"/>
  <c r="N21" i="5"/>
  <c r="K17" i="5"/>
  <c r="K18" i="5" s="1"/>
  <c r="K19" i="5" s="1"/>
  <c r="D21" i="5"/>
  <c r="P17" i="4"/>
  <c r="P18" i="4" s="1"/>
  <c r="P19" i="4" s="1"/>
  <c r="F17" i="4"/>
  <c r="F18" i="4" s="1"/>
  <c r="F19" i="4" s="1"/>
  <c r="I17" i="4"/>
  <c r="I18" i="4" s="1"/>
  <c r="I19" i="4" s="1"/>
  <c r="N21" i="4"/>
  <c r="K17" i="4"/>
  <c r="K18" i="4" s="1"/>
  <c r="K19" i="4" s="1"/>
  <c r="D21" i="4"/>
  <c r="K17" i="3"/>
  <c r="K18" i="3" s="1"/>
  <c r="K19" i="3" s="1"/>
  <c r="K21" i="3"/>
  <c r="P21" i="3"/>
  <c r="I17" i="3"/>
  <c r="I18" i="3" s="1"/>
  <c r="I19" i="3" s="1"/>
  <c r="F21" i="3"/>
  <c r="P17" i="2"/>
  <c r="P18" i="2" s="1"/>
  <c r="P19" i="2" s="1"/>
  <c r="P21" i="2"/>
  <c r="F17" i="2"/>
  <c r="F18" i="2" s="1"/>
  <c r="F19" i="2" s="1"/>
  <c r="F21" i="2"/>
  <c r="D17" i="2"/>
  <c r="D18" i="2" s="1"/>
  <c r="D19" i="2" s="1"/>
  <c r="N17" i="2"/>
  <c r="N18" i="2" s="1"/>
  <c r="N19" i="2" s="1"/>
  <c r="K21" i="2"/>
  <c r="F17" i="1"/>
  <c r="F18" i="1" s="1"/>
  <c r="F19" i="1" s="1"/>
  <c r="P21" i="9" l="1"/>
  <c r="I21" i="8"/>
  <c r="F21" i="9"/>
  <c r="F21" i="7"/>
  <c r="I21" i="6"/>
  <c r="K21" i="7"/>
  <c r="I21" i="7"/>
  <c r="I21" i="4"/>
  <c r="I21" i="3"/>
  <c r="F21" i="6"/>
  <c r="P21" i="6"/>
  <c r="P21" i="5"/>
  <c r="K21" i="5"/>
  <c r="F21" i="5"/>
  <c r="F21" i="4"/>
  <c r="K21" i="4"/>
  <c r="P21" i="4"/>
  <c r="N21" i="2"/>
  <c r="D21" i="2"/>
  <c r="F21" i="1"/>
</calcChain>
</file>

<file path=xl/sharedStrings.xml><?xml version="1.0" encoding="utf-8"?>
<sst xmlns="http://schemas.openxmlformats.org/spreadsheetml/2006/main" count="153" uniqueCount="25">
  <si>
    <t>13,725% dodatak</t>
  </si>
  <si>
    <t>ukupno</t>
  </si>
  <si>
    <t>20% MIO</t>
  </si>
  <si>
    <t>dohodak</t>
  </si>
  <si>
    <t>osobni odbitak</t>
  </si>
  <si>
    <t>15 GOD. STAŽA</t>
  </si>
  <si>
    <t>30 GOD. STAŽA</t>
  </si>
  <si>
    <t>0 GOD. STAŽA</t>
  </si>
  <si>
    <t>UKUPNO</t>
  </si>
  <si>
    <t>radni staž  0,5%/.god</t>
  </si>
  <si>
    <t xml:space="preserve">osnovica za porez </t>
  </si>
  <si>
    <t>porez 24%</t>
  </si>
  <si>
    <t>prirez 18%</t>
  </si>
  <si>
    <t>neto plaća</t>
  </si>
  <si>
    <t>RADNO MJESTO TAJNIKA I VRSTE (Primjer za samca koji živi u Zagrebu)</t>
  </si>
  <si>
    <t>OSNOVICA 5.695,87 kn</t>
  </si>
  <si>
    <t>koeficijent/novi koeficijent</t>
  </si>
  <si>
    <t>RADNO MJESTO VODITELJA RAČUNOVODSTVA I VRSTE (Primjer za samca koji živi u Zagrebu)</t>
  </si>
  <si>
    <t>RADNO MJESTO TAJNIKA I VODITELJA RAČUNOVODSTVA II VRSTE (Primjer za samca koji živi u Zagrebu)</t>
  </si>
  <si>
    <t>RADNO MJESTO VODITELJA RAČUNOVODSTVA III VRSTE (Primjer za samca koji živi u Zagrebu)</t>
  </si>
  <si>
    <t>RADNO MJESTO VODITELJ RAČUNOVODSTVA + TAJNIK III VRSTE (Primjer za samca koji živi u Zagrebu)</t>
  </si>
  <si>
    <t>RADNO MJESTO RAČ.REFERENTA-FINANCIJSKOG KNJIGOVOĐE (Primjer za samca koji živi u Zagrebu)</t>
  </si>
  <si>
    <t>RADNO MJESTO ADMIN.REFERENTA I TAJNIKA, RAČ.REFERENTA-EKONOMA (Primjer za samca koji živi u Zagrebu)</t>
  </si>
  <si>
    <t>RADNO MJESTO DOMARA, KUHARA, OSTALA RADNA MJESTA III VRSTE (Primjer za samca koji živi u Zagrebu)</t>
  </si>
  <si>
    <t>RADNO MJESTO SPREMAČICA-SPREMAČ IV VRSTE (Primjer za samca koji živi u Zagrebu)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</si>
</sst>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5" formatCode="#,##0.00\ &quot;kn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9" fontId="0" fillId="0" borderId="0" xfId="0" applyNumberFormat="1"/>
    <xf numFmtId="165" fontId="0" fillId="0" borderId="0" xfId="0" applyNumberFormat="1"/>
    <xf numFmtId="4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B22" sqref="B22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14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1.212</v>
      </c>
      <c r="D5" s="3">
        <f>C5*5695.87</f>
        <v>6903.39444</v>
      </c>
      <c r="E5">
        <v>1.4059999999999999</v>
      </c>
      <c r="F5" s="3">
        <f>E5*5695.87</f>
        <v>8008.393219999999</v>
      </c>
      <c r="H5">
        <v>1.212</v>
      </c>
      <c r="I5" s="3">
        <f>H5*5695.87</f>
        <v>6903.39444</v>
      </c>
      <c r="J5">
        <v>1.4059999999999999</v>
      </c>
      <c r="K5" s="4">
        <f>J5*5695.87</f>
        <v>8008.393219999999</v>
      </c>
      <c r="M5">
        <v>1.212</v>
      </c>
      <c r="N5" s="3">
        <f>M5*5695.87</f>
        <v>6903.39444</v>
      </c>
      <c r="O5">
        <v>1.4059999999999999</v>
      </c>
      <c r="P5" s="3">
        <f>O5*5695.87</f>
        <v>8008.393219999999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517.75458300000003</v>
      </c>
      <c r="J7" s="1">
        <v>7.4999999999999997E-2</v>
      </c>
      <c r="K7" s="4">
        <f t="shared" ref="J7:K7" si="0">K5*7.5/100</f>
        <v>600.62949149999997</v>
      </c>
      <c r="M7" s="2">
        <v>0.15</v>
      </c>
      <c r="N7" s="3">
        <f>N5*15/100</f>
        <v>1035.5091660000001</v>
      </c>
      <c r="O7" s="2">
        <v>0.15</v>
      </c>
      <c r="P7" s="3">
        <f t="shared" ref="O7:P7" si="1">P5*15/100</f>
        <v>1201.2589829999999</v>
      </c>
    </row>
    <row r="8" spans="1:16" x14ac:dyDescent="0.25">
      <c r="A8" t="s">
        <v>8</v>
      </c>
      <c r="D8" s="3">
        <f>D5+D7</f>
        <v>6903.39444</v>
      </c>
      <c r="F8" s="3">
        <f t="shared" ref="F8:Q21" si="2">F5+F7</f>
        <v>8008.393219999999</v>
      </c>
      <c r="I8" s="3">
        <f t="shared" si="2"/>
        <v>7421.1490229999999</v>
      </c>
      <c r="K8" s="4">
        <f t="shared" si="2"/>
        <v>8609.0227114999998</v>
      </c>
      <c r="N8" s="3">
        <f t="shared" si="2"/>
        <v>7938.9036059999999</v>
      </c>
      <c r="P8" s="3">
        <f t="shared" si="2"/>
        <v>9209.6522029999996</v>
      </c>
    </row>
    <row r="9" spans="1:16" x14ac:dyDescent="0.25">
      <c r="A9" t="s">
        <v>0</v>
      </c>
      <c r="D9" s="3">
        <f>D8*13.725%</f>
        <v>947.49088688999984</v>
      </c>
      <c r="F9" s="3">
        <f t="shared" ref="F9:Q9" si="3">F8*13.725%</f>
        <v>1099.1519694449996</v>
      </c>
      <c r="I9" s="3">
        <f t="shared" si="3"/>
        <v>1018.5527034067499</v>
      </c>
      <c r="K9" s="4">
        <f t="shared" si="3"/>
        <v>1181.5883671533747</v>
      </c>
      <c r="N9" s="3">
        <f t="shared" si="3"/>
        <v>1089.6145199234998</v>
      </c>
      <c r="P9" s="3">
        <f t="shared" si="3"/>
        <v>1264.0247648617499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7850.8853268900002</v>
      </c>
      <c r="F11" s="3">
        <f t="shared" ref="E11:Q11" si="4">F8+F9</f>
        <v>9107.545189444998</v>
      </c>
      <c r="I11" s="3">
        <f t="shared" si="4"/>
        <v>8439.701726406749</v>
      </c>
      <c r="K11" s="4">
        <f t="shared" si="4"/>
        <v>9790.6110786533754</v>
      </c>
      <c r="N11" s="3">
        <f t="shared" si="4"/>
        <v>9028.5181259234996</v>
      </c>
      <c r="P11" s="3">
        <f t="shared" si="4"/>
        <v>10473.676967861749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1570.177065378</v>
      </c>
      <c r="F13" s="3">
        <f t="shared" ref="E13:Q13" si="5">F11*20/100</f>
        <v>1821.5090378889995</v>
      </c>
      <c r="I13" s="3">
        <f t="shared" si="5"/>
        <v>1687.9403452813497</v>
      </c>
      <c r="K13" s="4">
        <f t="shared" si="5"/>
        <v>1958.1222157306752</v>
      </c>
      <c r="N13" s="3">
        <f t="shared" si="5"/>
        <v>1805.7036251846998</v>
      </c>
      <c r="P13" s="3">
        <f t="shared" si="5"/>
        <v>2094.7353935723499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6280.7082615119998</v>
      </c>
      <c r="F15" s="3">
        <f t="shared" ref="E15:Q15" si="6">F11-F13</f>
        <v>7286.036151555998</v>
      </c>
      <c r="I15" s="3">
        <f t="shared" si="6"/>
        <v>6751.7613811253996</v>
      </c>
      <c r="K15" s="4">
        <f t="shared" si="6"/>
        <v>7832.4888629227007</v>
      </c>
      <c r="N15" s="3">
        <f t="shared" si="6"/>
        <v>7222.8145007387993</v>
      </c>
      <c r="P15" s="3">
        <f t="shared" si="6"/>
        <v>8378.9415742893998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2480.7082615119998</v>
      </c>
      <c r="F17" s="3">
        <f t="shared" ref="E17:Q17" si="7">F15-F16</f>
        <v>3486.036151555998</v>
      </c>
      <c r="I17" s="3">
        <f t="shared" si="7"/>
        <v>2951.7613811253996</v>
      </c>
      <c r="K17" s="4">
        <f t="shared" si="7"/>
        <v>4032.4888629227007</v>
      </c>
      <c r="N17" s="3">
        <f t="shared" si="7"/>
        <v>3422.8145007387993</v>
      </c>
      <c r="P17" s="3">
        <f t="shared" si="7"/>
        <v>4578.9415742893998</v>
      </c>
    </row>
    <row r="18" spans="1:16" x14ac:dyDescent="0.25">
      <c r="A18" t="s">
        <v>11</v>
      </c>
      <c r="D18" s="3">
        <f>D17*24/100</f>
        <v>595.36998276288</v>
      </c>
      <c r="F18" s="3">
        <f t="shared" ref="E18:Q18" si="8">F17*24/100</f>
        <v>836.64867637343957</v>
      </c>
      <c r="I18" s="3">
        <f t="shared" si="8"/>
        <v>708.42273147009587</v>
      </c>
      <c r="K18" s="4">
        <f t="shared" si="8"/>
        <v>967.79732710144822</v>
      </c>
      <c r="N18" s="3">
        <f t="shared" si="8"/>
        <v>821.47548017731185</v>
      </c>
      <c r="P18" s="3">
        <f t="shared" si="8"/>
        <v>1098.9459778294558</v>
      </c>
    </row>
    <row r="19" spans="1:16" x14ac:dyDescent="0.25">
      <c r="A19" t="s">
        <v>12</v>
      </c>
      <c r="D19" s="3">
        <f>D18*18/100</f>
        <v>107.1665968973184</v>
      </c>
      <c r="F19" s="3">
        <f t="shared" ref="E19:Q19" si="9">F18*18/100</f>
        <v>150.59676174721912</v>
      </c>
      <c r="I19" s="3">
        <f t="shared" si="9"/>
        <v>127.51609166461725</v>
      </c>
      <c r="K19" s="4">
        <f t="shared" si="9"/>
        <v>174.2035188782607</v>
      </c>
      <c r="N19" s="3">
        <f t="shared" si="9"/>
        <v>147.86558643191611</v>
      </c>
      <c r="P19" s="3">
        <f t="shared" si="9"/>
        <v>197.81027600930204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5578.1716818518016</v>
      </c>
      <c r="F21" s="3">
        <f t="shared" ref="E21:Q21" si="10">F15-F18-F19</f>
        <v>6298.79071343534</v>
      </c>
      <c r="I21" s="3">
        <f t="shared" si="10"/>
        <v>5915.8225579906866</v>
      </c>
      <c r="K21" s="4">
        <f t="shared" si="10"/>
        <v>6690.4880169429916</v>
      </c>
      <c r="N21" s="3">
        <f t="shared" si="10"/>
        <v>6253.4734341295716</v>
      </c>
      <c r="P21" s="3">
        <f t="shared" si="10"/>
        <v>7082.1853204506415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B1" sqref="B1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18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1.0860000000000001</v>
      </c>
      <c r="D5" s="3">
        <f>C5*5695.87</f>
        <v>6185.7148200000001</v>
      </c>
      <c r="E5">
        <v>1.2350000000000001</v>
      </c>
      <c r="F5" s="3">
        <f>E5*5695.87</f>
        <v>7034.3994500000008</v>
      </c>
      <c r="H5">
        <v>1.0860000000000001</v>
      </c>
      <c r="I5" s="3">
        <f>H5*5695.87</f>
        <v>6185.7148200000001</v>
      </c>
      <c r="J5">
        <v>1.2350000000000001</v>
      </c>
      <c r="K5" s="4">
        <f>J5*5695.87</f>
        <v>7034.3994500000008</v>
      </c>
      <c r="M5">
        <v>1.0860000000000001</v>
      </c>
      <c r="N5" s="3">
        <f>M5*5695.87</f>
        <v>6185.7148200000001</v>
      </c>
      <c r="O5">
        <v>1.2350000000000001</v>
      </c>
      <c r="P5" s="3">
        <f>O5*5695.87</f>
        <v>7034.3994500000008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463.92861150000004</v>
      </c>
      <c r="J7" s="1">
        <v>7.4999999999999997E-2</v>
      </c>
      <c r="K7" s="4">
        <f t="shared" ref="K7:L7" si="0">K5*7.5/100</f>
        <v>527.57995875000006</v>
      </c>
      <c r="M7" s="2">
        <v>0.15</v>
      </c>
      <c r="N7" s="3">
        <f>N5*15/100</f>
        <v>927.85722300000009</v>
      </c>
      <c r="O7" s="2">
        <v>0.15</v>
      </c>
      <c r="P7" s="3">
        <f t="shared" ref="P7:Q7" si="1">P5*15/100</f>
        <v>1055.1599175000001</v>
      </c>
    </row>
    <row r="8" spans="1:16" x14ac:dyDescent="0.25">
      <c r="A8" t="s">
        <v>8</v>
      </c>
      <c r="D8" s="3">
        <f>D5+D7</f>
        <v>6185.7148200000001</v>
      </c>
      <c r="F8" s="3">
        <f t="shared" ref="F8:P8" si="2">F5+F7</f>
        <v>7034.3994500000008</v>
      </c>
      <c r="I8" s="3">
        <f t="shared" si="2"/>
        <v>6649.6434315000006</v>
      </c>
      <c r="K8" s="4">
        <f t="shared" si="2"/>
        <v>7561.9794087500013</v>
      </c>
      <c r="N8" s="3">
        <f t="shared" si="2"/>
        <v>7113.5720430000001</v>
      </c>
      <c r="P8" s="3">
        <f t="shared" si="2"/>
        <v>8089.5593675000009</v>
      </c>
    </row>
    <row r="9" spans="1:16" x14ac:dyDescent="0.25">
      <c r="A9" t="s">
        <v>0</v>
      </c>
      <c r="D9" s="3">
        <f>D8*13.725%</f>
        <v>848.9893590449999</v>
      </c>
      <c r="F9" s="3">
        <f t="shared" ref="F9:P9" si="3">F8*13.725%</f>
        <v>965.47132451250002</v>
      </c>
      <c r="I9" s="3">
        <f t="shared" si="3"/>
        <v>912.66356097337496</v>
      </c>
      <c r="K9" s="4">
        <f t="shared" si="3"/>
        <v>1037.8816738509377</v>
      </c>
      <c r="N9" s="3">
        <f t="shared" si="3"/>
        <v>976.3377629017499</v>
      </c>
      <c r="P9" s="3">
        <f t="shared" si="3"/>
        <v>1110.292023189375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7034.7041790450003</v>
      </c>
      <c r="F11" s="3">
        <f t="shared" ref="F11:R11" si="4">F8+F9</f>
        <v>7999.8707745125012</v>
      </c>
      <c r="I11" s="3">
        <f t="shared" si="4"/>
        <v>7562.3069924733754</v>
      </c>
      <c r="K11" s="4">
        <f t="shared" si="4"/>
        <v>8599.861082600939</v>
      </c>
      <c r="N11" s="3">
        <f t="shared" si="4"/>
        <v>8089.9098059017497</v>
      </c>
      <c r="P11" s="3">
        <f t="shared" si="4"/>
        <v>9199.851390689375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1406.9408358090002</v>
      </c>
      <c r="F13" s="3">
        <f t="shared" ref="F13:R13" si="5">F11*20/100</f>
        <v>1599.9741549025002</v>
      </c>
      <c r="I13" s="3">
        <f t="shared" si="5"/>
        <v>1512.461398494675</v>
      </c>
      <c r="K13" s="4">
        <f t="shared" si="5"/>
        <v>1719.9722165201879</v>
      </c>
      <c r="N13" s="3">
        <f t="shared" si="5"/>
        <v>1617.98196118035</v>
      </c>
      <c r="P13" s="3">
        <f t="shared" si="5"/>
        <v>1839.9702781378751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5627.7633432359999</v>
      </c>
      <c r="F15" s="3">
        <f t="shared" ref="F15:R15" si="6">F11-F13</f>
        <v>6399.8966196100009</v>
      </c>
      <c r="I15" s="3">
        <f t="shared" si="6"/>
        <v>6049.8455939787</v>
      </c>
      <c r="K15" s="4">
        <f t="shared" si="6"/>
        <v>6879.8888660807515</v>
      </c>
      <c r="N15" s="3">
        <f t="shared" si="6"/>
        <v>6471.9278447214001</v>
      </c>
      <c r="P15" s="3">
        <f t="shared" si="6"/>
        <v>7359.8811125515003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1827.7633432359999</v>
      </c>
      <c r="F17" s="3">
        <f t="shared" ref="F17:P17" si="7">F15-F16</f>
        <v>2599.8966196100009</v>
      </c>
      <c r="I17" s="3">
        <f t="shared" si="7"/>
        <v>2249.8455939787</v>
      </c>
      <c r="K17" s="4">
        <f t="shared" si="7"/>
        <v>3079.8888660807515</v>
      </c>
      <c r="N17" s="3">
        <f t="shared" si="7"/>
        <v>2671.9278447214001</v>
      </c>
      <c r="P17" s="3">
        <f t="shared" si="7"/>
        <v>3559.8811125515003</v>
      </c>
    </row>
    <row r="18" spans="1:16" x14ac:dyDescent="0.25">
      <c r="A18" t="s">
        <v>11</v>
      </c>
      <c r="D18" s="3">
        <f>D17*24/100</f>
        <v>438.66320237663996</v>
      </c>
      <c r="F18" s="3">
        <f t="shared" ref="F18:P18" si="8">F17*24/100</f>
        <v>623.97518870640022</v>
      </c>
      <c r="I18" s="3">
        <f t="shared" si="8"/>
        <v>539.96294255488795</v>
      </c>
      <c r="K18" s="4">
        <f t="shared" si="8"/>
        <v>739.17332785938038</v>
      </c>
      <c r="N18" s="3">
        <f t="shared" si="8"/>
        <v>641.26268273313599</v>
      </c>
      <c r="P18" s="3">
        <f t="shared" si="8"/>
        <v>854.37146701236009</v>
      </c>
    </row>
    <row r="19" spans="1:16" x14ac:dyDescent="0.25">
      <c r="A19" t="s">
        <v>12</v>
      </c>
      <c r="D19" s="3">
        <f>D18*18/100</f>
        <v>78.959376427795192</v>
      </c>
      <c r="F19" s="3">
        <f t="shared" ref="F19:P19" si="9">F18*18/100</f>
        <v>112.31553396715204</v>
      </c>
      <c r="I19" s="3">
        <f t="shared" si="9"/>
        <v>97.193329659879836</v>
      </c>
      <c r="K19" s="4">
        <f t="shared" si="9"/>
        <v>133.05119901468845</v>
      </c>
      <c r="N19" s="3">
        <f t="shared" si="9"/>
        <v>115.42728289196448</v>
      </c>
      <c r="P19" s="3">
        <f t="shared" si="9"/>
        <v>153.78686406222482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5110.140764431565</v>
      </c>
      <c r="F21" s="3">
        <f t="shared" ref="F21:R21" si="10">F15-F18-F19</f>
        <v>5663.6058969364485</v>
      </c>
      <c r="I21" s="3">
        <f t="shared" si="10"/>
        <v>5412.6893217639317</v>
      </c>
      <c r="K21" s="4">
        <f t="shared" si="10"/>
        <v>6007.6643392066826</v>
      </c>
      <c r="N21" s="3">
        <f t="shared" si="10"/>
        <v>5715.2378790962994</v>
      </c>
      <c r="P21" s="3">
        <f t="shared" si="10"/>
        <v>6351.7227814769158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O5" sqref="O5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17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1.232</v>
      </c>
      <c r="D5" s="3">
        <f>C5*5695.87</f>
        <v>7017.3118399999994</v>
      </c>
      <c r="E5">
        <v>1.4059999999999999</v>
      </c>
      <c r="F5" s="3">
        <f>E5*5695.87</f>
        <v>8008.393219999999</v>
      </c>
      <c r="H5">
        <v>1.232</v>
      </c>
      <c r="I5" s="3">
        <f>H5*5695.87</f>
        <v>7017.3118399999994</v>
      </c>
      <c r="J5">
        <v>1.4059999999999999</v>
      </c>
      <c r="K5" s="4">
        <f>J5*5695.87</f>
        <v>8008.393219999999</v>
      </c>
      <c r="M5">
        <v>1.232</v>
      </c>
      <c r="N5" s="3">
        <f>M5*5695.87</f>
        <v>7017.3118399999994</v>
      </c>
      <c r="O5">
        <v>1.4059999999999999</v>
      </c>
      <c r="P5" s="3">
        <f>O5*5695.87</f>
        <v>8008.393219999999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526.29838799999993</v>
      </c>
      <c r="J7" s="1">
        <v>7.4999999999999997E-2</v>
      </c>
      <c r="K7" s="4">
        <f t="shared" ref="K7:L7" si="0">K5*7.5/100</f>
        <v>600.62949149999997</v>
      </c>
      <c r="M7" s="2">
        <v>0.15</v>
      </c>
      <c r="N7" s="3">
        <f>N5*15/100</f>
        <v>1052.5967759999999</v>
      </c>
      <c r="O7" s="2">
        <v>0.15</v>
      </c>
      <c r="P7" s="3">
        <f t="shared" ref="P7:Q7" si="1">P5*15/100</f>
        <v>1201.2589829999999</v>
      </c>
    </row>
    <row r="8" spans="1:16" x14ac:dyDescent="0.25">
      <c r="A8" t="s">
        <v>8</v>
      </c>
      <c r="D8" s="3">
        <f>D5+D7</f>
        <v>7017.3118399999994</v>
      </c>
      <c r="F8" s="3">
        <f t="shared" ref="F8:P8" si="2">F5+F7</f>
        <v>8008.393219999999</v>
      </c>
      <c r="I8" s="3">
        <f t="shared" si="2"/>
        <v>7543.6102279999996</v>
      </c>
      <c r="K8" s="4">
        <f t="shared" si="2"/>
        <v>8609.0227114999998</v>
      </c>
      <c r="N8" s="3">
        <f t="shared" si="2"/>
        <v>8069.9086159999988</v>
      </c>
      <c r="P8" s="3">
        <f t="shared" si="2"/>
        <v>9209.6522029999996</v>
      </c>
    </row>
    <row r="9" spans="1:16" x14ac:dyDescent="0.25">
      <c r="A9" t="s">
        <v>0</v>
      </c>
      <c r="D9" s="3">
        <f>D8*13.725%</f>
        <v>963.12605003999977</v>
      </c>
      <c r="F9" s="3">
        <f t="shared" ref="F9:P9" si="3">F8*13.725%</f>
        <v>1099.1519694449996</v>
      </c>
      <c r="I9" s="3">
        <f t="shared" si="3"/>
        <v>1035.3605037929999</v>
      </c>
      <c r="K9" s="4">
        <f t="shared" si="3"/>
        <v>1181.5883671533747</v>
      </c>
      <c r="N9" s="3">
        <f t="shared" si="3"/>
        <v>1107.5949575459997</v>
      </c>
      <c r="P9" s="3">
        <f t="shared" si="3"/>
        <v>1264.0247648617499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7980.4378900399988</v>
      </c>
      <c r="F11" s="3">
        <f t="shared" ref="F11:R11" si="4">F8+F9</f>
        <v>9107.545189444998</v>
      </c>
      <c r="I11" s="3">
        <f t="shared" si="4"/>
        <v>8578.9707317929988</v>
      </c>
      <c r="K11" s="4">
        <f t="shared" si="4"/>
        <v>9790.6110786533754</v>
      </c>
      <c r="N11" s="3">
        <f t="shared" si="4"/>
        <v>9177.5035735459987</v>
      </c>
      <c r="P11" s="3">
        <f t="shared" si="4"/>
        <v>10473.676967861749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1596.0875780079996</v>
      </c>
      <c r="F13" s="3">
        <f t="shared" ref="F13:R13" si="5">F11*20/100</f>
        <v>1821.5090378889995</v>
      </c>
      <c r="I13" s="3">
        <f t="shared" si="5"/>
        <v>1715.7941463585998</v>
      </c>
      <c r="K13" s="4">
        <f t="shared" si="5"/>
        <v>1958.1222157306752</v>
      </c>
      <c r="N13" s="3">
        <f t="shared" si="5"/>
        <v>1835.5007147091997</v>
      </c>
      <c r="P13" s="3">
        <f t="shared" si="5"/>
        <v>2094.7353935723499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6384.3503120319992</v>
      </c>
      <c r="F15" s="3">
        <f t="shared" ref="F15:R15" si="6">F11-F13</f>
        <v>7286.036151555998</v>
      </c>
      <c r="I15" s="3">
        <f t="shared" si="6"/>
        <v>6863.1765854343994</v>
      </c>
      <c r="K15" s="4">
        <f t="shared" si="6"/>
        <v>7832.4888629227007</v>
      </c>
      <c r="N15" s="3">
        <f t="shared" si="6"/>
        <v>7342.0028588367986</v>
      </c>
      <c r="P15" s="3">
        <f t="shared" si="6"/>
        <v>8378.9415742893998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2584.3503120319992</v>
      </c>
      <c r="F17" s="3">
        <f t="shared" ref="F17:P17" si="7">F15-F16</f>
        <v>3486.036151555998</v>
      </c>
      <c r="I17" s="3">
        <f t="shared" si="7"/>
        <v>3063.1765854343994</v>
      </c>
      <c r="K17" s="4">
        <f t="shared" si="7"/>
        <v>4032.4888629227007</v>
      </c>
      <c r="N17" s="3">
        <f t="shared" si="7"/>
        <v>3542.0028588367986</v>
      </c>
      <c r="P17" s="3">
        <f t="shared" si="7"/>
        <v>4578.9415742893998</v>
      </c>
    </row>
    <row r="18" spans="1:16" x14ac:dyDescent="0.25">
      <c r="A18" t="s">
        <v>11</v>
      </c>
      <c r="D18" s="3">
        <f>D17*24/100</f>
        <v>620.24407488767986</v>
      </c>
      <c r="F18" s="3">
        <f t="shared" ref="F18:P18" si="8">F17*24/100</f>
        <v>836.64867637343957</v>
      </c>
      <c r="I18" s="3">
        <f t="shared" si="8"/>
        <v>735.16238050425591</v>
      </c>
      <c r="K18" s="4">
        <f t="shared" si="8"/>
        <v>967.79732710144822</v>
      </c>
      <c r="N18" s="3">
        <f t="shared" si="8"/>
        <v>850.08068612083161</v>
      </c>
      <c r="P18" s="3">
        <f t="shared" si="8"/>
        <v>1098.9459778294558</v>
      </c>
    </row>
    <row r="19" spans="1:16" x14ac:dyDescent="0.25">
      <c r="A19" t="s">
        <v>12</v>
      </c>
      <c r="D19" s="3">
        <f>D18*18/100</f>
        <v>111.64393347978238</v>
      </c>
      <c r="F19" s="3">
        <f t="shared" ref="F19:P19" si="9">F18*18/100</f>
        <v>150.59676174721912</v>
      </c>
      <c r="I19" s="3">
        <f t="shared" si="9"/>
        <v>132.32922849076607</v>
      </c>
      <c r="K19" s="4">
        <f t="shared" si="9"/>
        <v>174.2035188782607</v>
      </c>
      <c r="N19" s="3">
        <f t="shared" si="9"/>
        <v>153.01452350174969</v>
      </c>
      <c r="P19" s="3">
        <f t="shared" si="9"/>
        <v>197.81027600930204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5652.4623036645371</v>
      </c>
      <c r="F21" s="3">
        <f t="shared" ref="F21:R21" si="10">F15-F18-F19</f>
        <v>6298.79071343534</v>
      </c>
      <c r="I21" s="3">
        <f t="shared" si="10"/>
        <v>5995.6849764393774</v>
      </c>
      <c r="K21" s="4">
        <f t="shared" si="10"/>
        <v>6690.4880169429916</v>
      </c>
      <c r="N21" s="3">
        <f t="shared" si="10"/>
        <v>6338.9076492142176</v>
      </c>
      <c r="P21" s="3">
        <f t="shared" si="10"/>
        <v>7082.1853204506415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O14" sqref="O14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19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0.92100000000000004</v>
      </c>
      <c r="D5" s="3">
        <f>C5*5695.87</f>
        <v>5245.8962700000002</v>
      </c>
      <c r="E5">
        <v>0.97699999999999998</v>
      </c>
      <c r="F5" s="3">
        <f>E5*5695.87</f>
        <v>5564.86499</v>
      </c>
      <c r="H5">
        <v>0.92100000000000004</v>
      </c>
      <c r="I5" s="3">
        <f>H5*5695.87</f>
        <v>5245.8962700000002</v>
      </c>
      <c r="J5">
        <v>0.97699999999999998</v>
      </c>
      <c r="K5" s="4">
        <f>J5*5695.87</f>
        <v>5564.86499</v>
      </c>
      <c r="M5">
        <v>0.92100000000000004</v>
      </c>
      <c r="N5" s="3">
        <f>M5*5695.87</f>
        <v>5245.8962700000002</v>
      </c>
      <c r="O5">
        <v>0.97699999999999998</v>
      </c>
      <c r="P5" s="3">
        <f>O5*5695.87</f>
        <v>5564.86499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393.44222025000005</v>
      </c>
      <c r="J7" s="1">
        <v>7.4999999999999997E-2</v>
      </c>
      <c r="K7" s="4">
        <f t="shared" ref="K7:L7" si="0">K5*7.5/100</f>
        <v>417.36487425000001</v>
      </c>
      <c r="M7" s="2">
        <v>0.15</v>
      </c>
      <c r="N7" s="3">
        <f>N5*15/100</f>
        <v>786.8844405000001</v>
      </c>
      <c r="O7" s="2">
        <v>0.15</v>
      </c>
      <c r="P7" s="3">
        <f t="shared" ref="P7:Q7" si="1">P5*15/100</f>
        <v>834.72974850000003</v>
      </c>
    </row>
    <row r="8" spans="1:16" x14ac:dyDescent="0.25">
      <c r="A8" t="s">
        <v>8</v>
      </c>
      <c r="D8" s="3">
        <f>D5+D7</f>
        <v>5245.8962700000002</v>
      </c>
      <c r="F8" s="3">
        <f t="shared" ref="F8:P8" si="2">F5+F7</f>
        <v>5564.86499</v>
      </c>
      <c r="I8" s="3">
        <f t="shared" si="2"/>
        <v>5639.3384902500002</v>
      </c>
      <c r="K8" s="4">
        <f t="shared" si="2"/>
        <v>5982.22986425</v>
      </c>
      <c r="N8" s="3">
        <f t="shared" si="2"/>
        <v>6032.7807105000002</v>
      </c>
      <c r="P8" s="3">
        <f t="shared" si="2"/>
        <v>6399.5947384999999</v>
      </c>
    </row>
    <row r="9" spans="1:16" x14ac:dyDescent="0.25">
      <c r="A9" t="s">
        <v>0</v>
      </c>
      <c r="D9" s="3">
        <f>D8*13.725%</f>
        <v>719.99926305749989</v>
      </c>
      <c r="F9" s="3">
        <f t="shared" ref="F9:P9" si="3">F8*13.725%</f>
        <v>763.77771987749986</v>
      </c>
      <c r="I9" s="3">
        <f t="shared" si="3"/>
        <v>773.99920778681246</v>
      </c>
      <c r="K9" s="4">
        <f t="shared" si="3"/>
        <v>821.06104886831235</v>
      </c>
      <c r="N9" s="3">
        <f t="shared" si="3"/>
        <v>827.99915251612492</v>
      </c>
      <c r="P9" s="3">
        <f t="shared" si="3"/>
        <v>878.34437785912485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5965.8955330575</v>
      </c>
      <c r="F11" s="3">
        <f t="shared" ref="F11:R11" si="4">F8+F9</f>
        <v>6328.6427098775002</v>
      </c>
      <c r="I11" s="3">
        <f t="shared" si="4"/>
        <v>6413.337698036813</v>
      </c>
      <c r="K11" s="4">
        <f t="shared" si="4"/>
        <v>6803.2909131183123</v>
      </c>
      <c r="N11" s="3">
        <f t="shared" si="4"/>
        <v>6860.7798630161251</v>
      </c>
      <c r="P11" s="3">
        <f t="shared" si="4"/>
        <v>7277.9391163591245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1193.1791066114999</v>
      </c>
      <c r="F13" s="3">
        <f t="shared" ref="F13:R13" si="5">F11*20/100</f>
        <v>1265.7285419755001</v>
      </c>
      <c r="I13" s="3">
        <f t="shared" si="5"/>
        <v>1282.6675396073626</v>
      </c>
      <c r="K13" s="4">
        <f t="shared" si="5"/>
        <v>1360.6581826236625</v>
      </c>
      <c r="N13" s="3">
        <f t="shared" si="5"/>
        <v>1372.1559726032251</v>
      </c>
      <c r="P13" s="3">
        <f t="shared" si="5"/>
        <v>1455.5878232718248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4772.7164264459998</v>
      </c>
      <c r="F15" s="3">
        <f t="shared" ref="F15:R15" si="6">F11-F13</f>
        <v>5062.9141679020004</v>
      </c>
      <c r="I15" s="3">
        <f t="shared" si="6"/>
        <v>5130.6701584294506</v>
      </c>
      <c r="K15" s="4">
        <f t="shared" si="6"/>
        <v>5442.6327304946499</v>
      </c>
      <c r="N15" s="3">
        <f t="shared" si="6"/>
        <v>5488.6238904129004</v>
      </c>
      <c r="P15" s="3">
        <f t="shared" si="6"/>
        <v>5822.3512930872994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972.71642644599979</v>
      </c>
      <c r="F17" s="3">
        <f t="shared" ref="F17:P17" si="7">F15-F16</f>
        <v>1262.9141679020004</v>
      </c>
      <c r="I17" s="3">
        <f t="shared" si="7"/>
        <v>1330.6701584294506</v>
      </c>
      <c r="K17" s="4">
        <f t="shared" si="7"/>
        <v>1642.6327304946499</v>
      </c>
      <c r="N17" s="3">
        <f t="shared" si="7"/>
        <v>1688.6238904129004</v>
      </c>
      <c r="P17" s="3">
        <f t="shared" si="7"/>
        <v>2022.3512930872994</v>
      </c>
    </row>
    <row r="18" spans="1:16" x14ac:dyDescent="0.25">
      <c r="A18" t="s">
        <v>11</v>
      </c>
      <c r="D18" s="3">
        <f>D17*24/100</f>
        <v>233.45194234703996</v>
      </c>
      <c r="F18" s="3">
        <f t="shared" ref="F18:P18" si="8">F17*24/100</f>
        <v>303.0994002964801</v>
      </c>
      <c r="I18" s="3">
        <f t="shared" si="8"/>
        <v>319.36083802306814</v>
      </c>
      <c r="K18" s="4">
        <f t="shared" si="8"/>
        <v>394.23185531871599</v>
      </c>
      <c r="N18" s="3">
        <f t="shared" si="8"/>
        <v>405.26973369909609</v>
      </c>
      <c r="P18" s="3">
        <f t="shared" si="8"/>
        <v>485.36431034095187</v>
      </c>
    </row>
    <row r="19" spans="1:16" x14ac:dyDescent="0.25">
      <c r="A19" t="s">
        <v>12</v>
      </c>
      <c r="D19" s="3">
        <f>D18*18/100</f>
        <v>42.021349622467199</v>
      </c>
      <c r="F19" s="3">
        <f t="shared" ref="F19:P19" si="9">F18*18/100</f>
        <v>54.557892053366416</v>
      </c>
      <c r="I19" s="3">
        <f t="shared" si="9"/>
        <v>57.484950844152266</v>
      </c>
      <c r="K19" s="4">
        <f t="shared" si="9"/>
        <v>70.961733957368878</v>
      </c>
      <c r="N19" s="3">
        <f t="shared" si="9"/>
        <v>72.948552065837291</v>
      </c>
      <c r="P19" s="3">
        <f t="shared" si="9"/>
        <v>87.36557586137134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4497.2431344764927</v>
      </c>
      <c r="F21" s="3">
        <f t="shared" ref="F21:R21" si="10">F15-F18-F19</f>
        <v>4705.2568755521543</v>
      </c>
      <c r="I21" s="3">
        <f t="shared" si="10"/>
        <v>4753.8243695622305</v>
      </c>
      <c r="K21" s="4">
        <f t="shared" si="10"/>
        <v>4977.4391412185651</v>
      </c>
      <c r="N21" s="3">
        <f t="shared" si="10"/>
        <v>5010.4056046479673</v>
      </c>
      <c r="P21" s="3">
        <f t="shared" si="10"/>
        <v>5249.6214068849758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N11" sqref="N11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20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0.999</v>
      </c>
      <c r="D5" s="3">
        <f>C5*5695.87</f>
        <v>5690.1741300000003</v>
      </c>
      <c r="E5">
        <v>1.06</v>
      </c>
      <c r="F5" s="3">
        <f>E5*5695.87</f>
        <v>6037.6221999999998</v>
      </c>
      <c r="H5">
        <v>0.999</v>
      </c>
      <c r="I5" s="3">
        <f>H5*5695.87</f>
        <v>5690.1741300000003</v>
      </c>
      <c r="J5">
        <v>1.06</v>
      </c>
      <c r="K5" s="4">
        <f>J5*5695.87</f>
        <v>6037.6221999999998</v>
      </c>
      <c r="M5">
        <v>0.999</v>
      </c>
      <c r="N5" s="3">
        <f>M5*5695.87</f>
        <v>5690.1741300000003</v>
      </c>
      <c r="O5">
        <v>1.06</v>
      </c>
      <c r="P5" s="3">
        <f>O5*5695.87</f>
        <v>6037.6221999999998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426.76305975000002</v>
      </c>
      <c r="J7" s="1">
        <v>7.4999999999999997E-2</v>
      </c>
      <c r="K7" s="4">
        <f t="shared" ref="K7:L7" si="0">K5*7.5/100</f>
        <v>452.821665</v>
      </c>
      <c r="M7" s="2">
        <v>0.15</v>
      </c>
      <c r="N7" s="3">
        <f>N5*15/100</f>
        <v>853.52611950000005</v>
      </c>
      <c r="O7" s="2">
        <v>0.15</v>
      </c>
      <c r="P7" s="3">
        <f t="shared" ref="P7:Q7" si="1">P5*15/100</f>
        <v>905.64332999999999</v>
      </c>
    </row>
    <row r="8" spans="1:16" x14ac:dyDescent="0.25">
      <c r="A8" t="s">
        <v>8</v>
      </c>
      <c r="D8" s="3">
        <f>D5+D7</f>
        <v>5690.1741300000003</v>
      </c>
      <c r="F8" s="3">
        <f t="shared" ref="F8:P8" si="2">F5+F7</f>
        <v>6037.6221999999998</v>
      </c>
      <c r="I8" s="3">
        <f t="shared" si="2"/>
        <v>6116.9371897500005</v>
      </c>
      <c r="K8" s="4">
        <f t="shared" si="2"/>
        <v>6490.4438650000002</v>
      </c>
      <c r="N8" s="3">
        <f t="shared" si="2"/>
        <v>6543.7002495000006</v>
      </c>
      <c r="P8" s="3">
        <f t="shared" si="2"/>
        <v>6943.2655299999997</v>
      </c>
    </row>
    <row r="9" spans="1:16" x14ac:dyDescent="0.25">
      <c r="A9" t="s">
        <v>0</v>
      </c>
      <c r="D9" s="3">
        <f>D8*13.725%</f>
        <v>780.97639934249992</v>
      </c>
      <c r="F9" s="3">
        <f t="shared" ref="F9:P9" si="3">F8*13.725%</f>
        <v>828.66364694999982</v>
      </c>
      <c r="I9" s="3">
        <f t="shared" si="3"/>
        <v>839.54962929318742</v>
      </c>
      <c r="K9" s="4">
        <f t="shared" si="3"/>
        <v>890.81342047124997</v>
      </c>
      <c r="N9" s="3">
        <f t="shared" si="3"/>
        <v>898.12285924387493</v>
      </c>
      <c r="P9" s="3">
        <f t="shared" si="3"/>
        <v>952.96319399249978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6471.1505293424998</v>
      </c>
      <c r="F11" s="3">
        <f t="shared" ref="F11:R11" si="4">F8+F9</f>
        <v>6866.2858469499997</v>
      </c>
      <c r="I11" s="3">
        <f t="shared" si="4"/>
        <v>6956.486819043188</v>
      </c>
      <c r="K11" s="4">
        <f t="shared" si="4"/>
        <v>7381.2572854712498</v>
      </c>
      <c r="N11" s="3">
        <f t="shared" si="4"/>
        <v>7441.8231087438753</v>
      </c>
      <c r="P11" s="3">
        <f t="shared" si="4"/>
        <v>7896.228723992499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1294.2301058685</v>
      </c>
      <c r="F13" s="3">
        <f t="shared" ref="F13:R13" si="5">F11*20/100</f>
        <v>1373.2571693899999</v>
      </c>
      <c r="I13" s="3">
        <f t="shared" si="5"/>
        <v>1391.2973638086376</v>
      </c>
      <c r="K13" s="4">
        <f t="shared" si="5"/>
        <v>1476.2514570942501</v>
      </c>
      <c r="N13" s="3">
        <f t="shared" si="5"/>
        <v>1488.3646217487749</v>
      </c>
      <c r="P13" s="3">
        <f t="shared" si="5"/>
        <v>1579.2457447984998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5176.920423474</v>
      </c>
      <c r="F15" s="3">
        <f t="shared" ref="F15:R15" si="6">F11-F13</f>
        <v>5493.0286775599998</v>
      </c>
      <c r="I15" s="3">
        <f t="shared" si="6"/>
        <v>5565.1894552345502</v>
      </c>
      <c r="K15" s="4">
        <f t="shared" si="6"/>
        <v>5905.0058283769995</v>
      </c>
      <c r="N15" s="3">
        <f t="shared" si="6"/>
        <v>5953.4584869951004</v>
      </c>
      <c r="P15" s="3">
        <f t="shared" si="6"/>
        <v>6316.9829791939992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1376.920423474</v>
      </c>
      <c r="F17" s="3">
        <f t="shared" ref="F17:P17" si="7">F15-F16</f>
        <v>1693.0286775599998</v>
      </c>
      <c r="I17" s="3">
        <f t="shared" si="7"/>
        <v>1765.1894552345502</v>
      </c>
      <c r="K17" s="4">
        <f t="shared" si="7"/>
        <v>2105.0058283769995</v>
      </c>
      <c r="N17" s="3">
        <f t="shared" si="7"/>
        <v>2153.4584869951004</v>
      </c>
      <c r="P17" s="3">
        <f t="shared" si="7"/>
        <v>2516.9829791939992</v>
      </c>
    </row>
    <row r="18" spans="1:16" x14ac:dyDescent="0.25">
      <c r="A18" t="s">
        <v>11</v>
      </c>
      <c r="D18" s="3">
        <f>D17*24/100</f>
        <v>330.46090163375999</v>
      </c>
      <c r="F18" s="3">
        <f t="shared" ref="F18:P18" si="8">F17*24/100</f>
        <v>406.32688261439995</v>
      </c>
      <c r="I18" s="3">
        <f t="shared" si="8"/>
        <v>423.64546925629207</v>
      </c>
      <c r="K18" s="4">
        <f t="shared" si="8"/>
        <v>505.20139881047987</v>
      </c>
      <c r="N18" s="3">
        <f t="shared" si="8"/>
        <v>516.8300368788241</v>
      </c>
      <c r="P18" s="3">
        <f t="shared" si="8"/>
        <v>604.07591500655985</v>
      </c>
    </row>
    <row r="19" spans="1:16" x14ac:dyDescent="0.25">
      <c r="A19" t="s">
        <v>12</v>
      </c>
      <c r="D19" s="3">
        <f>D18*18/100</f>
        <v>59.482962294076799</v>
      </c>
      <c r="F19" s="3">
        <f t="shared" ref="F19:P19" si="9">F18*18/100</f>
        <v>73.138838870591997</v>
      </c>
      <c r="I19" s="3">
        <f t="shared" si="9"/>
        <v>76.256184466132567</v>
      </c>
      <c r="K19" s="4">
        <f t="shared" si="9"/>
        <v>90.936251785886384</v>
      </c>
      <c r="N19" s="3">
        <f t="shared" si="9"/>
        <v>93.029406638188334</v>
      </c>
      <c r="P19" s="3">
        <f t="shared" si="9"/>
        <v>108.73366470118077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4786.9765595461631</v>
      </c>
      <c r="F21" s="3">
        <f t="shared" ref="F21:R21" si="10">F15-F18-F19</f>
        <v>5013.5629560750076</v>
      </c>
      <c r="I21" s="3">
        <f t="shared" si="10"/>
        <v>5065.287801512126</v>
      </c>
      <c r="K21" s="4">
        <f t="shared" si="10"/>
        <v>5308.8681777806332</v>
      </c>
      <c r="N21" s="3">
        <f t="shared" si="10"/>
        <v>5343.5990434780879</v>
      </c>
      <c r="P21" s="3">
        <f t="shared" si="10"/>
        <v>5604.1733994862589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H12" sqref="H12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21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0.85399999999999998</v>
      </c>
      <c r="D5" s="3">
        <f>C5*5695.87</f>
        <v>4864.2729799999997</v>
      </c>
      <c r="E5">
        <v>0.90600000000000003</v>
      </c>
      <c r="F5" s="3">
        <f>E5*5695.87</f>
        <v>5160.4582200000004</v>
      </c>
      <c r="H5">
        <v>0.85399999999999998</v>
      </c>
      <c r="I5" s="3">
        <f>H5*5695.87</f>
        <v>4864.2729799999997</v>
      </c>
      <c r="J5">
        <v>0.90600000000000003</v>
      </c>
      <c r="K5" s="4">
        <f>J5*5695.87</f>
        <v>5160.4582200000004</v>
      </c>
      <c r="M5">
        <v>0.85399999999999998</v>
      </c>
      <c r="N5" s="3">
        <f>M5*5695.87</f>
        <v>4864.2729799999997</v>
      </c>
      <c r="O5">
        <v>0.90600000000000003</v>
      </c>
      <c r="P5" s="3">
        <f>O5*5695.87</f>
        <v>5160.4582200000004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364.82047349999999</v>
      </c>
      <c r="J7" s="1">
        <v>7.4999999999999997E-2</v>
      </c>
      <c r="K7" s="4">
        <f t="shared" ref="K7:L7" si="0">K5*7.5/100</f>
        <v>387.03436650000003</v>
      </c>
      <c r="M7" s="2">
        <v>0.15</v>
      </c>
      <c r="N7" s="3">
        <f>N5*15/100</f>
        <v>729.64094699999998</v>
      </c>
      <c r="O7" s="2">
        <v>0.15</v>
      </c>
      <c r="P7" s="3">
        <f t="shared" ref="P7:Q7" si="1">P5*15/100</f>
        <v>774.06873300000007</v>
      </c>
    </row>
    <row r="8" spans="1:16" x14ac:dyDescent="0.25">
      <c r="A8" t="s">
        <v>8</v>
      </c>
      <c r="D8" s="3">
        <f>D5+D7</f>
        <v>4864.2729799999997</v>
      </c>
      <c r="F8" s="3">
        <f t="shared" ref="F8:P8" si="2">F5+F7</f>
        <v>5160.4582200000004</v>
      </c>
      <c r="I8" s="3">
        <f t="shared" si="2"/>
        <v>5229.0934534999997</v>
      </c>
      <c r="K8" s="4">
        <f t="shared" si="2"/>
        <v>5547.4925865000005</v>
      </c>
      <c r="N8" s="3">
        <f t="shared" si="2"/>
        <v>5593.9139269999996</v>
      </c>
      <c r="P8" s="3">
        <f t="shared" si="2"/>
        <v>5934.5269530000005</v>
      </c>
    </row>
    <row r="9" spans="1:16" x14ac:dyDescent="0.25">
      <c r="A9" t="s">
        <v>0</v>
      </c>
      <c r="D9" s="3">
        <f>D8*13.725%</f>
        <v>667.62146650499983</v>
      </c>
      <c r="F9" s="3">
        <f t="shared" ref="F9:P9" si="3">F8*13.725%</f>
        <v>708.272890695</v>
      </c>
      <c r="I9" s="3">
        <f t="shared" si="3"/>
        <v>717.69307649287487</v>
      </c>
      <c r="K9" s="4">
        <f t="shared" si="3"/>
        <v>761.39335749712495</v>
      </c>
      <c r="N9" s="3">
        <f t="shared" si="3"/>
        <v>767.7646864807499</v>
      </c>
      <c r="P9" s="3">
        <f t="shared" si="3"/>
        <v>814.51382429925002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5531.8944465049999</v>
      </c>
      <c r="F11" s="3">
        <f t="shared" ref="F11:R11" si="4">F8+F9</f>
        <v>5868.7311106950001</v>
      </c>
      <c r="I11" s="3">
        <f t="shared" si="4"/>
        <v>5946.7865299928744</v>
      </c>
      <c r="K11" s="4">
        <f t="shared" si="4"/>
        <v>6308.8859439971257</v>
      </c>
      <c r="N11" s="3">
        <f t="shared" si="4"/>
        <v>6361.6786134807498</v>
      </c>
      <c r="P11" s="3">
        <f t="shared" si="4"/>
        <v>6749.0407772992503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1106.3788893010001</v>
      </c>
      <c r="F13" s="3">
        <f t="shared" ref="F13:R13" si="5">F11*20/100</f>
        <v>1173.7462221390001</v>
      </c>
      <c r="I13" s="3">
        <f t="shared" si="5"/>
        <v>1189.3573059985749</v>
      </c>
      <c r="K13" s="4">
        <f t="shared" si="5"/>
        <v>1261.7771887994252</v>
      </c>
      <c r="N13" s="3">
        <f t="shared" si="5"/>
        <v>1272.3357226961498</v>
      </c>
      <c r="P13" s="3">
        <f t="shared" si="5"/>
        <v>1349.80815545985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4425.5155572040003</v>
      </c>
      <c r="F15" s="3">
        <f t="shared" ref="F15:R15" si="6">F11-F13</f>
        <v>4694.9848885560004</v>
      </c>
      <c r="I15" s="3">
        <f t="shared" si="6"/>
        <v>4757.4292239942997</v>
      </c>
      <c r="K15" s="4">
        <f t="shared" si="6"/>
        <v>5047.1087551977007</v>
      </c>
      <c r="N15" s="3">
        <f t="shared" si="6"/>
        <v>5089.3428907846001</v>
      </c>
      <c r="P15" s="3">
        <f t="shared" si="6"/>
        <v>5399.2326218394001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625.51555720400029</v>
      </c>
      <c r="F17" s="3">
        <f t="shared" ref="F17:P17" si="7">F15-F16</f>
        <v>894.98488855600044</v>
      </c>
      <c r="I17" s="3">
        <f t="shared" si="7"/>
        <v>957.42922399429972</v>
      </c>
      <c r="K17" s="4">
        <f t="shared" si="7"/>
        <v>1247.1087551977007</v>
      </c>
      <c r="N17" s="3">
        <f t="shared" si="7"/>
        <v>1289.3428907846001</v>
      </c>
      <c r="P17" s="3">
        <f t="shared" si="7"/>
        <v>1599.2326218394001</v>
      </c>
    </row>
    <row r="18" spans="1:16" x14ac:dyDescent="0.25">
      <c r="A18" t="s">
        <v>11</v>
      </c>
      <c r="D18" s="3">
        <f>D17*24/100</f>
        <v>150.12373372896008</v>
      </c>
      <c r="F18" s="3">
        <f t="shared" ref="F18:P18" si="8">F17*24/100</f>
        <v>214.79637325344009</v>
      </c>
      <c r="I18" s="3">
        <f t="shared" si="8"/>
        <v>229.78301375863194</v>
      </c>
      <c r="K18" s="4">
        <f t="shared" si="8"/>
        <v>299.30610124744817</v>
      </c>
      <c r="N18" s="3">
        <f t="shared" si="8"/>
        <v>309.44229378830403</v>
      </c>
      <c r="P18" s="3">
        <f t="shared" si="8"/>
        <v>383.81582924145602</v>
      </c>
    </row>
    <row r="19" spans="1:16" x14ac:dyDescent="0.25">
      <c r="A19" t="s">
        <v>12</v>
      </c>
      <c r="D19" s="3">
        <f>D18*18/100</f>
        <v>27.022272071212814</v>
      </c>
      <c r="F19" s="3">
        <f t="shared" ref="F19:P19" si="9">F18*18/100</f>
        <v>38.663347185619216</v>
      </c>
      <c r="I19" s="3">
        <f t="shared" si="9"/>
        <v>41.360942476553745</v>
      </c>
      <c r="K19" s="4">
        <f t="shared" si="9"/>
        <v>53.875098224540672</v>
      </c>
      <c r="N19" s="3">
        <f t="shared" si="9"/>
        <v>55.69961288189473</v>
      </c>
      <c r="P19" s="3">
        <f t="shared" si="9"/>
        <v>69.086849263462085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4248.3695514038272</v>
      </c>
      <c r="F21" s="3">
        <f t="shared" ref="F21:R21" si="10">F15-F18-F19</f>
        <v>4441.5251681169411</v>
      </c>
      <c r="I21" s="3">
        <f t="shared" si="10"/>
        <v>4486.2852677591145</v>
      </c>
      <c r="K21" s="4">
        <f t="shared" si="10"/>
        <v>4693.9275557257115</v>
      </c>
      <c r="N21" s="3">
        <f t="shared" si="10"/>
        <v>4724.2009841144018</v>
      </c>
      <c r="P21" s="3">
        <f t="shared" si="10"/>
        <v>4946.3299433344819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K5" sqref="K5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22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0.82399999999999995</v>
      </c>
      <c r="D5" s="3">
        <f>C5*5695.87</f>
        <v>4693.3968799999993</v>
      </c>
      <c r="E5">
        <v>0.874</v>
      </c>
      <c r="F5" s="3">
        <f>E5*5695.87</f>
        <v>4978.19038</v>
      </c>
      <c r="H5">
        <v>0.82399999999999995</v>
      </c>
      <c r="I5" s="3">
        <f>H5*5695.87</f>
        <v>4693.3968799999993</v>
      </c>
      <c r="J5">
        <v>0.874</v>
      </c>
      <c r="K5" s="4">
        <f>J5*5695.87</f>
        <v>4978.19038</v>
      </c>
      <c r="M5">
        <v>0.82399999999999995</v>
      </c>
      <c r="N5" s="3">
        <f>M5*5695.87</f>
        <v>4693.3968799999993</v>
      </c>
      <c r="O5">
        <v>0.874</v>
      </c>
      <c r="P5" s="3">
        <f>O5*5695.87</f>
        <v>4978.19038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352.00476599999996</v>
      </c>
      <c r="J7" s="1">
        <v>7.4999999999999997E-2</v>
      </c>
      <c r="K7" s="4">
        <f t="shared" ref="K7:L7" si="0">K5*7.5/100</f>
        <v>373.36427850000001</v>
      </c>
      <c r="M7" s="2">
        <v>0.15</v>
      </c>
      <c r="N7" s="3">
        <f>N5*15/100</f>
        <v>704.00953199999992</v>
      </c>
      <c r="O7" s="2">
        <v>0.15</v>
      </c>
      <c r="P7" s="3">
        <f t="shared" ref="P7:Q7" si="1">P5*15/100</f>
        <v>746.72855700000002</v>
      </c>
    </row>
    <row r="8" spans="1:16" x14ac:dyDescent="0.25">
      <c r="A8" t="s">
        <v>8</v>
      </c>
      <c r="D8" s="3">
        <f>D5+D7</f>
        <v>4693.3968799999993</v>
      </c>
      <c r="F8" s="3">
        <f t="shared" ref="F8:P8" si="2">F5+F7</f>
        <v>4978.19038</v>
      </c>
      <c r="I8" s="3">
        <f t="shared" si="2"/>
        <v>5045.4016459999993</v>
      </c>
      <c r="K8" s="4">
        <f t="shared" si="2"/>
        <v>5351.5546585000002</v>
      </c>
      <c r="N8" s="3">
        <f t="shared" si="2"/>
        <v>5397.4064119999994</v>
      </c>
      <c r="P8" s="3">
        <f t="shared" si="2"/>
        <v>5724.9189370000004</v>
      </c>
    </row>
    <row r="9" spans="1:16" x14ac:dyDescent="0.25">
      <c r="A9" t="s">
        <v>0</v>
      </c>
      <c r="D9" s="3">
        <f>D8*13.725%</f>
        <v>644.16872177999983</v>
      </c>
      <c r="F9" s="3">
        <f t="shared" ref="F9:P9" si="3">F8*13.725%</f>
        <v>683.25662965499987</v>
      </c>
      <c r="I9" s="3">
        <f t="shared" si="3"/>
        <v>692.48137591349985</v>
      </c>
      <c r="K9" s="4">
        <f t="shared" si="3"/>
        <v>734.50087687912492</v>
      </c>
      <c r="N9" s="3">
        <f t="shared" si="3"/>
        <v>740.79403004699986</v>
      </c>
      <c r="P9" s="3">
        <f t="shared" si="3"/>
        <v>785.74512410324996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5337.5656017799993</v>
      </c>
      <c r="F11" s="3">
        <f t="shared" ref="F11:R11" si="4">F8+F9</f>
        <v>5661.4470096549994</v>
      </c>
      <c r="I11" s="3">
        <f t="shared" si="4"/>
        <v>5737.8830219134989</v>
      </c>
      <c r="K11" s="4">
        <f t="shared" si="4"/>
        <v>6086.0555353791251</v>
      </c>
      <c r="N11" s="3">
        <f t="shared" si="4"/>
        <v>6138.2004420469993</v>
      </c>
      <c r="P11" s="3">
        <f t="shared" si="4"/>
        <v>6510.6640611032508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1067.5131203559999</v>
      </c>
      <c r="F13" s="3">
        <f t="shared" ref="F13:R13" si="5">F11*20/100</f>
        <v>1132.2894019309999</v>
      </c>
      <c r="I13" s="3">
        <f t="shared" si="5"/>
        <v>1147.5766043826998</v>
      </c>
      <c r="K13" s="4">
        <f t="shared" si="5"/>
        <v>1217.2111070758249</v>
      </c>
      <c r="N13" s="3">
        <f t="shared" si="5"/>
        <v>1227.6400884093998</v>
      </c>
      <c r="P13" s="3">
        <f t="shared" si="5"/>
        <v>1302.1328122206501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4270.0524814239998</v>
      </c>
      <c r="F15" s="3">
        <f t="shared" ref="F15:R15" si="6">F11-F13</f>
        <v>4529.1576077239997</v>
      </c>
      <c r="I15" s="3">
        <f t="shared" si="6"/>
        <v>4590.3064175307991</v>
      </c>
      <c r="K15" s="4">
        <f t="shared" si="6"/>
        <v>4868.8444283033004</v>
      </c>
      <c r="N15" s="3">
        <f t="shared" si="6"/>
        <v>4910.5603536375993</v>
      </c>
      <c r="P15" s="3">
        <f t="shared" si="6"/>
        <v>5208.5312488826003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470.05248142399978</v>
      </c>
      <c r="F17" s="3">
        <f t="shared" ref="F17:P17" si="7">F15-F16</f>
        <v>729.15760772399972</v>
      </c>
      <c r="I17" s="3">
        <f t="shared" si="7"/>
        <v>790.30641753079908</v>
      </c>
      <c r="K17" s="4">
        <f t="shared" si="7"/>
        <v>1068.8444283033004</v>
      </c>
      <c r="N17" s="3">
        <f t="shared" si="7"/>
        <v>1110.5603536375993</v>
      </c>
      <c r="P17" s="3">
        <f t="shared" si="7"/>
        <v>1408.5312488826003</v>
      </c>
    </row>
    <row r="18" spans="1:16" x14ac:dyDescent="0.25">
      <c r="A18" t="s">
        <v>11</v>
      </c>
      <c r="D18" s="3">
        <f>D17*24/100</f>
        <v>112.81259554175995</v>
      </c>
      <c r="F18" s="3">
        <f t="shared" ref="F18:P18" si="8">F17*24/100</f>
        <v>174.99782585375993</v>
      </c>
      <c r="I18" s="3">
        <f t="shared" si="8"/>
        <v>189.67354020739177</v>
      </c>
      <c r="K18" s="4">
        <f t="shared" si="8"/>
        <v>256.52266279279212</v>
      </c>
      <c r="N18" s="3">
        <f t="shared" si="8"/>
        <v>266.53448487302381</v>
      </c>
      <c r="P18" s="3">
        <f t="shared" si="8"/>
        <v>338.04749973182408</v>
      </c>
    </row>
    <row r="19" spans="1:16" x14ac:dyDescent="0.25">
      <c r="A19" t="s">
        <v>12</v>
      </c>
      <c r="D19" s="3">
        <f>D18*18/100</f>
        <v>20.306267197516789</v>
      </c>
      <c r="F19" s="3">
        <f t="shared" ref="F19:P19" si="9">F18*18/100</f>
        <v>31.499608653676788</v>
      </c>
      <c r="I19" s="3">
        <f t="shared" si="9"/>
        <v>34.141237237330522</v>
      </c>
      <c r="K19" s="4">
        <f t="shared" si="9"/>
        <v>46.174079302702587</v>
      </c>
      <c r="N19" s="3">
        <f t="shared" si="9"/>
        <v>47.976207277144283</v>
      </c>
      <c r="P19" s="3">
        <f t="shared" si="9"/>
        <v>60.848549951728337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4136.9336186847231</v>
      </c>
      <c r="F21" s="3">
        <f t="shared" ref="F21:R21" si="10">F15-F18-F19</f>
        <v>4322.6601732165627</v>
      </c>
      <c r="I21" s="3">
        <f t="shared" si="10"/>
        <v>4366.4916400860766</v>
      </c>
      <c r="K21" s="4">
        <f t="shared" si="10"/>
        <v>4566.1476862078052</v>
      </c>
      <c r="N21" s="3">
        <f t="shared" si="10"/>
        <v>4596.049661487431</v>
      </c>
      <c r="P21" s="3">
        <f t="shared" si="10"/>
        <v>4809.6351991990477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K17" sqref="K17:K19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23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0.77600000000000002</v>
      </c>
      <c r="D5" s="3">
        <f>C5*5695.87</f>
        <v>4419.9951200000005</v>
      </c>
      <c r="E5">
        <v>0.82299999999999995</v>
      </c>
      <c r="F5" s="3">
        <f>E5*5695.87</f>
        <v>4687.7010099999998</v>
      </c>
      <c r="H5">
        <v>0.77600000000000002</v>
      </c>
      <c r="I5" s="3">
        <f>H5*5695.87</f>
        <v>4419.9951200000005</v>
      </c>
      <c r="J5">
        <v>0.82299999999999995</v>
      </c>
      <c r="K5" s="4">
        <f>J5*5695.87</f>
        <v>4687.7010099999998</v>
      </c>
      <c r="M5">
        <v>0.77600000000000002</v>
      </c>
      <c r="N5" s="3">
        <f>M5*5695.87</f>
        <v>4419.9951200000005</v>
      </c>
      <c r="O5">
        <v>0.82299999999999995</v>
      </c>
      <c r="P5" s="3">
        <f>O5*5695.87</f>
        <v>4687.7010099999998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331.49963400000001</v>
      </c>
      <c r="J7" s="1">
        <v>7.4999999999999997E-2</v>
      </c>
      <c r="K7" s="4">
        <f t="shared" ref="K7:L7" si="0">K5*7.5/100</f>
        <v>351.57757574999994</v>
      </c>
      <c r="M7" s="2">
        <v>0.15</v>
      </c>
      <c r="N7" s="3">
        <f>N5*15/100</f>
        <v>662.99926800000003</v>
      </c>
      <c r="O7" s="2">
        <v>0.15</v>
      </c>
      <c r="P7" s="3">
        <f t="shared" ref="P7:Q7" si="1">P5*15/100</f>
        <v>703.15515149999987</v>
      </c>
    </row>
    <row r="8" spans="1:16" x14ac:dyDescent="0.25">
      <c r="A8" t="s">
        <v>8</v>
      </c>
      <c r="D8" s="3">
        <f>D5+D7</f>
        <v>4419.9951200000005</v>
      </c>
      <c r="F8" s="3">
        <f t="shared" ref="F8:P8" si="2">F5+F7</f>
        <v>4687.7010099999998</v>
      </c>
      <c r="I8" s="3">
        <f t="shared" si="2"/>
        <v>4751.4947540000003</v>
      </c>
      <c r="K8" s="4">
        <f t="shared" si="2"/>
        <v>5039.2785857499994</v>
      </c>
      <c r="N8" s="3">
        <f t="shared" si="2"/>
        <v>5082.994388000001</v>
      </c>
      <c r="P8" s="3">
        <f t="shared" si="2"/>
        <v>5390.8561614999999</v>
      </c>
    </row>
    <row r="9" spans="1:16" x14ac:dyDescent="0.25">
      <c r="A9" t="s">
        <v>0</v>
      </c>
      <c r="D9" s="3">
        <f>D8*13.725%</f>
        <v>606.64433022000003</v>
      </c>
      <c r="F9" s="3">
        <f t="shared" ref="F9:P9" si="3">F8*13.725%</f>
        <v>643.38696362249993</v>
      </c>
      <c r="I9" s="3">
        <f t="shared" si="3"/>
        <v>652.14265498649991</v>
      </c>
      <c r="K9" s="4">
        <f t="shared" si="3"/>
        <v>691.64098589418734</v>
      </c>
      <c r="N9" s="3">
        <f t="shared" si="3"/>
        <v>697.64097975300001</v>
      </c>
      <c r="P9" s="3">
        <f t="shared" si="3"/>
        <v>739.89500816587486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5026.6394502200001</v>
      </c>
      <c r="F11" s="3">
        <f t="shared" ref="F11:R11" si="4">F8+F9</f>
        <v>5331.0879736224997</v>
      </c>
      <c r="I11" s="3">
        <f t="shared" si="4"/>
        <v>5403.6374089865003</v>
      </c>
      <c r="K11" s="4">
        <f t="shared" si="4"/>
        <v>5730.9195716441864</v>
      </c>
      <c r="N11" s="3">
        <f t="shared" si="4"/>
        <v>5780.6353677530005</v>
      </c>
      <c r="P11" s="3">
        <f t="shared" si="4"/>
        <v>6130.7511696658748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1005.3278900439999</v>
      </c>
      <c r="F13" s="3">
        <f t="shared" ref="F13:R13" si="5">F11*20/100</f>
        <v>1066.2175947245</v>
      </c>
      <c r="I13" s="3">
        <f t="shared" si="5"/>
        <v>1080.7274817973</v>
      </c>
      <c r="K13" s="4">
        <f t="shared" si="5"/>
        <v>1146.1839143288373</v>
      </c>
      <c r="N13" s="3">
        <f t="shared" si="5"/>
        <v>1156.1270735506</v>
      </c>
      <c r="P13" s="3">
        <f t="shared" si="5"/>
        <v>1226.1502339331751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4021.3115601760001</v>
      </c>
      <c r="F15" s="3">
        <f t="shared" ref="F15:R15" si="6">F11-F13</f>
        <v>4264.8703788980001</v>
      </c>
      <c r="I15" s="3">
        <f t="shared" si="6"/>
        <v>4322.9099271892001</v>
      </c>
      <c r="K15" s="4">
        <f t="shared" si="6"/>
        <v>4584.7356573153493</v>
      </c>
      <c r="N15" s="3">
        <f t="shared" si="6"/>
        <v>4624.5082942024001</v>
      </c>
      <c r="P15" s="3">
        <f t="shared" si="6"/>
        <v>4904.6009357327002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f>D15-D16</f>
        <v>221.31156017600006</v>
      </c>
      <c r="F17" s="3">
        <f t="shared" ref="F17:P19" si="7">F15-F16</f>
        <v>464.87037889800013</v>
      </c>
      <c r="I17" s="3">
        <f t="shared" si="7"/>
        <v>522.90992718920006</v>
      </c>
      <c r="K17" s="3">
        <f t="shared" si="7"/>
        <v>784.73565731534927</v>
      </c>
      <c r="N17" s="3">
        <f t="shared" si="7"/>
        <v>824.50829420240007</v>
      </c>
      <c r="P17" s="3">
        <f t="shared" si="7"/>
        <v>1104.6009357327002</v>
      </c>
    </row>
    <row r="18" spans="1:16" x14ac:dyDescent="0.25">
      <c r="A18" t="s">
        <v>11</v>
      </c>
      <c r="D18" s="3">
        <f>D17*24/100</f>
        <v>53.114774442240012</v>
      </c>
      <c r="F18" s="3">
        <f t="shared" ref="F18:P18" si="8">F17*24/100</f>
        <v>111.56889093552003</v>
      </c>
      <c r="I18" s="3">
        <f t="shared" si="8"/>
        <v>125.49838252540802</v>
      </c>
      <c r="K18" s="3">
        <f t="shared" si="8"/>
        <v>188.33655775568383</v>
      </c>
      <c r="N18" s="3">
        <f t="shared" si="8"/>
        <v>197.88199060857602</v>
      </c>
      <c r="P18" s="3">
        <f t="shared" si="8"/>
        <v>265.10422457584804</v>
      </c>
    </row>
    <row r="19" spans="1:16" x14ac:dyDescent="0.25">
      <c r="A19" t="s">
        <v>12</v>
      </c>
      <c r="D19" s="3">
        <f>D18*18/100</f>
        <v>9.5606593996032014</v>
      </c>
      <c r="F19" s="3">
        <f t="shared" ref="F19:P19" si="9">F18*18/100</f>
        <v>20.082400368393607</v>
      </c>
      <c r="I19" s="3">
        <f t="shared" si="9"/>
        <v>22.589708854573441</v>
      </c>
      <c r="K19" s="3">
        <f t="shared" si="9"/>
        <v>33.900580396023088</v>
      </c>
      <c r="N19" s="3">
        <f t="shared" si="9"/>
        <v>35.618758309543679</v>
      </c>
      <c r="P19" s="3">
        <f t="shared" si="9"/>
        <v>47.718760423652647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3958.6361263341569</v>
      </c>
      <c r="F21" s="3">
        <f t="shared" ref="F21:R21" si="10">F15-F18-F19</f>
        <v>4133.219087594086</v>
      </c>
      <c r="I21" s="3">
        <f t="shared" si="10"/>
        <v>4174.821835809219</v>
      </c>
      <c r="K21" s="4">
        <f t="shared" si="10"/>
        <v>4362.4985191636424</v>
      </c>
      <c r="N21" s="3">
        <f t="shared" si="10"/>
        <v>4391.0075452842802</v>
      </c>
      <c r="P21" s="3">
        <f t="shared" si="10"/>
        <v>4591.7779507331998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K19" sqref="K19"/>
    </sheetView>
  </sheetViews>
  <sheetFormatPr defaultRowHeight="15" x14ac:dyDescent="0.25"/>
  <cols>
    <col min="2" max="2" width="16.42578125" customWidth="1"/>
    <col min="4" max="4" width="10.7109375" bestFit="1" customWidth="1"/>
    <col min="6" max="6" width="10.7109375" bestFit="1" customWidth="1"/>
    <col min="7" max="7" width="2.7109375" customWidth="1"/>
    <col min="9" max="9" width="10.7109375" bestFit="1" customWidth="1"/>
    <col min="11" max="11" width="12.140625" bestFit="1" customWidth="1"/>
    <col min="12" max="12" width="2.7109375" customWidth="1"/>
    <col min="14" max="14" width="10.7109375" bestFit="1" customWidth="1"/>
    <col min="16" max="16" width="11.7109375" bestFit="1" customWidth="1"/>
  </cols>
  <sheetData>
    <row r="1" spans="1:16" x14ac:dyDescent="0.25">
      <c r="B1" t="s">
        <v>24</v>
      </c>
    </row>
    <row r="3" spans="1:16" x14ac:dyDescent="0.25">
      <c r="A3" t="s">
        <v>15</v>
      </c>
      <c r="D3" t="s">
        <v>7</v>
      </c>
      <c r="I3" t="s">
        <v>5</v>
      </c>
      <c r="N3" t="s">
        <v>6</v>
      </c>
    </row>
    <row r="5" spans="1:16" x14ac:dyDescent="0.25">
      <c r="A5" t="s">
        <v>16</v>
      </c>
      <c r="C5">
        <v>0.60099999999999998</v>
      </c>
      <c r="D5" s="3">
        <f>C5*5695.87</f>
        <v>3423.2178699999999</v>
      </c>
      <c r="E5">
        <v>0.63800000000000001</v>
      </c>
      <c r="F5" s="3">
        <f>E5*5695.87</f>
        <v>3633.96506</v>
      </c>
      <c r="H5">
        <v>0.60099999999999998</v>
      </c>
      <c r="I5" s="3">
        <f>H5*5695.87</f>
        <v>3423.2178699999999</v>
      </c>
      <c r="J5">
        <v>0.63800000000000001</v>
      </c>
      <c r="K5" s="4">
        <f>J5*5695.87</f>
        <v>3633.96506</v>
      </c>
      <c r="M5">
        <v>0.60099999999999998</v>
      </c>
      <c r="N5" s="3">
        <f>M5*5695.87</f>
        <v>3423.2178699999999</v>
      </c>
      <c r="O5">
        <v>0.63800000000000001</v>
      </c>
      <c r="P5" s="3">
        <f>O5*5695.87</f>
        <v>3633.96506</v>
      </c>
    </row>
    <row r="6" spans="1:16" x14ac:dyDescent="0.25">
      <c r="D6" s="3"/>
      <c r="F6" s="3"/>
      <c r="I6" s="3"/>
      <c r="K6" s="4"/>
      <c r="N6" s="3"/>
      <c r="P6" s="3"/>
    </row>
    <row r="7" spans="1:16" x14ac:dyDescent="0.25">
      <c r="A7" t="s">
        <v>9</v>
      </c>
      <c r="C7" s="2">
        <v>0</v>
      </c>
      <c r="D7" s="3">
        <f>D5*C7</f>
        <v>0</v>
      </c>
      <c r="E7" s="2">
        <v>0</v>
      </c>
      <c r="F7" s="3">
        <f>F5*E7</f>
        <v>0</v>
      </c>
      <c r="H7" s="1">
        <v>7.4999999999999997E-2</v>
      </c>
      <c r="I7" s="3">
        <f>I5*7.5/100</f>
        <v>256.74134025000001</v>
      </c>
      <c r="J7" s="1">
        <v>7.4999999999999997E-2</v>
      </c>
      <c r="K7" s="4">
        <f t="shared" ref="K7:L7" si="0">K5*7.5/100</f>
        <v>272.54737949999998</v>
      </c>
      <c r="M7" s="2">
        <v>0.15</v>
      </c>
      <c r="N7" s="3">
        <f>N5*15/100</f>
        <v>513.48268050000001</v>
      </c>
      <c r="O7" s="2">
        <v>0.15</v>
      </c>
      <c r="P7" s="3">
        <f t="shared" ref="P7:Q7" si="1">P5*15/100</f>
        <v>545.09475899999995</v>
      </c>
    </row>
    <row r="8" spans="1:16" x14ac:dyDescent="0.25">
      <c r="A8" t="s">
        <v>8</v>
      </c>
      <c r="D8" s="3">
        <f>D5+D7</f>
        <v>3423.2178699999999</v>
      </c>
      <c r="F8" s="3">
        <f t="shared" ref="F8:P8" si="2">F5+F7</f>
        <v>3633.96506</v>
      </c>
      <c r="I8" s="3">
        <f t="shared" si="2"/>
        <v>3679.9592102500001</v>
      </c>
      <c r="K8" s="4">
        <f t="shared" si="2"/>
        <v>3906.5124394999998</v>
      </c>
      <c r="N8" s="3">
        <f t="shared" si="2"/>
        <v>3936.7005504999997</v>
      </c>
      <c r="P8" s="3">
        <f t="shared" si="2"/>
        <v>4179.0598190000001</v>
      </c>
    </row>
    <row r="9" spans="1:16" x14ac:dyDescent="0.25">
      <c r="A9" t="s">
        <v>0</v>
      </c>
      <c r="D9" s="3">
        <f>D8*13.725%</f>
        <v>469.83665265749994</v>
      </c>
      <c r="F9" s="3">
        <f t="shared" ref="F9:P9" si="3">F8*13.725%</f>
        <v>498.76170448499994</v>
      </c>
      <c r="I9" s="3">
        <f t="shared" si="3"/>
        <v>505.07440160681244</v>
      </c>
      <c r="K9" s="4">
        <f t="shared" si="3"/>
        <v>536.16883232137491</v>
      </c>
      <c r="N9" s="3">
        <f t="shared" si="3"/>
        <v>540.31215055612495</v>
      </c>
      <c r="P9" s="3">
        <f t="shared" si="3"/>
        <v>573.57596015774993</v>
      </c>
    </row>
    <row r="10" spans="1:16" x14ac:dyDescent="0.25">
      <c r="D10" s="3"/>
      <c r="F10" s="3"/>
      <c r="I10" s="3"/>
      <c r="K10" s="4"/>
      <c r="N10" s="3"/>
      <c r="P10" s="3"/>
    </row>
    <row r="11" spans="1:16" x14ac:dyDescent="0.25">
      <c r="A11" t="s">
        <v>1</v>
      </c>
      <c r="D11" s="3">
        <f>D8+D9</f>
        <v>3893.0545226575</v>
      </c>
      <c r="F11" s="3">
        <f t="shared" ref="F11:R11" si="4">F8+F9</f>
        <v>4132.7267644849999</v>
      </c>
      <c r="I11" s="3">
        <f t="shared" si="4"/>
        <v>4185.0336118568121</v>
      </c>
      <c r="K11" s="4">
        <f t="shared" si="4"/>
        <v>4442.681271821375</v>
      </c>
      <c r="N11" s="3">
        <f t="shared" si="4"/>
        <v>4477.0127010561246</v>
      </c>
      <c r="P11" s="3">
        <f t="shared" si="4"/>
        <v>4752.6357791577502</v>
      </c>
    </row>
    <row r="12" spans="1:16" x14ac:dyDescent="0.25">
      <c r="D12" s="3"/>
      <c r="F12" s="3"/>
      <c r="I12" s="3"/>
      <c r="K12" s="4"/>
      <c r="N12" s="3"/>
      <c r="P12" s="3"/>
    </row>
    <row r="13" spans="1:16" x14ac:dyDescent="0.25">
      <c r="A13" t="s">
        <v>2</v>
      </c>
      <c r="D13" s="3">
        <f>D11*20/100</f>
        <v>778.61090453149995</v>
      </c>
      <c r="F13" s="3">
        <f t="shared" ref="F13:R13" si="5">F11*20/100</f>
        <v>826.54535289699993</v>
      </c>
      <c r="I13" s="3">
        <f t="shared" si="5"/>
        <v>837.00672237136246</v>
      </c>
      <c r="K13" s="4">
        <f t="shared" si="5"/>
        <v>888.53625436427512</v>
      </c>
      <c r="N13" s="3">
        <f t="shared" si="5"/>
        <v>895.40254021122496</v>
      </c>
      <c r="P13" s="3">
        <f t="shared" si="5"/>
        <v>950.52715583155009</v>
      </c>
    </row>
    <row r="14" spans="1:16" x14ac:dyDescent="0.25">
      <c r="D14" s="3"/>
      <c r="F14" s="3"/>
      <c r="I14" s="3"/>
      <c r="K14" s="4"/>
      <c r="N14" s="3"/>
      <c r="P14" s="3"/>
    </row>
    <row r="15" spans="1:16" x14ac:dyDescent="0.25">
      <c r="A15" t="s">
        <v>3</v>
      </c>
      <c r="D15" s="3">
        <f>D11-D13</f>
        <v>3114.4436181259998</v>
      </c>
      <c r="F15" s="3">
        <f t="shared" ref="F15:R15" si="6">F11-F13</f>
        <v>3306.1814115879997</v>
      </c>
      <c r="I15" s="3">
        <f t="shared" si="6"/>
        <v>3348.0268894854498</v>
      </c>
      <c r="K15" s="4">
        <f t="shared" si="6"/>
        <v>3554.1450174571</v>
      </c>
      <c r="N15" s="3">
        <f t="shared" si="6"/>
        <v>3581.6101608448998</v>
      </c>
      <c r="P15" s="3">
        <f t="shared" si="6"/>
        <v>3802.1086233262004</v>
      </c>
    </row>
    <row r="16" spans="1:16" x14ac:dyDescent="0.25">
      <c r="A16" t="s">
        <v>4</v>
      </c>
      <c r="D16" s="3">
        <v>3800</v>
      </c>
      <c r="F16" s="3">
        <v>3800</v>
      </c>
      <c r="I16" s="3">
        <v>3800</v>
      </c>
      <c r="K16" s="4">
        <v>3800</v>
      </c>
      <c r="N16" s="3">
        <v>3800</v>
      </c>
      <c r="P16" s="3">
        <v>3800</v>
      </c>
    </row>
    <row r="17" spans="1:16" x14ac:dyDescent="0.25">
      <c r="A17" t="s">
        <v>10</v>
      </c>
      <c r="D17" s="3">
        <v>0</v>
      </c>
      <c r="F17" s="3">
        <v>0</v>
      </c>
      <c r="I17" s="3">
        <v>0</v>
      </c>
      <c r="K17" s="3">
        <v>0</v>
      </c>
      <c r="N17" s="3">
        <v>0</v>
      </c>
      <c r="P17" s="3">
        <f t="shared" ref="F17:P17" si="7">P15-P16</f>
        <v>2.1086233262003589</v>
      </c>
    </row>
    <row r="18" spans="1:16" x14ac:dyDescent="0.25">
      <c r="A18" t="s">
        <v>11</v>
      </c>
      <c r="D18" s="3">
        <f>D17*24/100</f>
        <v>0</v>
      </c>
      <c r="F18" s="3">
        <f t="shared" ref="F18:P18" si="8">F17*24/100</f>
        <v>0</v>
      </c>
      <c r="I18" s="3">
        <f t="shared" si="8"/>
        <v>0</v>
      </c>
      <c r="K18" s="3">
        <f t="shared" si="8"/>
        <v>0</v>
      </c>
      <c r="N18" s="3">
        <f t="shared" si="8"/>
        <v>0</v>
      </c>
      <c r="P18" s="3">
        <f t="shared" si="8"/>
        <v>0.50606959828808618</v>
      </c>
    </row>
    <row r="19" spans="1:16" x14ac:dyDescent="0.25">
      <c r="A19" t="s">
        <v>12</v>
      </c>
      <c r="D19" s="3">
        <f>D18*18/100</f>
        <v>0</v>
      </c>
      <c r="F19" s="3">
        <f t="shared" ref="F19:P19" si="9">F18*18/100</f>
        <v>0</v>
      </c>
      <c r="I19" s="3">
        <f t="shared" si="9"/>
        <v>0</v>
      </c>
      <c r="K19" s="3">
        <f t="shared" si="9"/>
        <v>0</v>
      </c>
      <c r="N19" s="3">
        <f t="shared" si="9"/>
        <v>0</v>
      </c>
      <c r="P19" s="3">
        <f t="shared" si="9"/>
        <v>9.109252769185551E-2</v>
      </c>
    </row>
    <row r="20" spans="1:16" x14ac:dyDescent="0.25">
      <c r="D20" s="3"/>
      <c r="F20" s="3"/>
      <c r="I20" s="3"/>
      <c r="K20" s="4"/>
      <c r="N20" s="3"/>
      <c r="P20" s="3"/>
    </row>
    <row r="21" spans="1:16" x14ac:dyDescent="0.25">
      <c r="A21" t="s">
        <v>13</v>
      </c>
      <c r="D21" s="3">
        <f>D15-D18-D19</f>
        <v>3114.4436181259998</v>
      </c>
      <c r="F21" s="3">
        <f t="shared" ref="F21:R21" si="10">F15-F18-F19</f>
        <v>3306.1814115879997</v>
      </c>
      <c r="I21" s="3">
        <f t="shared" si="10"/>
        <v>3348.0268894854498</v>
      </c>
      <c r="K21" s="4">
        <f t="shared" si="10"/>
        <v>3554.1450174571</v>
      </c>
      <c r="N21" s="3">
        <f t="shared" si="10"/>
        <v>3581.6101608448998</v>
      </c>
      <c r="P21" s="3">
        <f t="shared" si="10"/>
        <v>3801.5114612002208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tajnik I vrste</vt:lpstr>
      <vt:lpstr>tajnik i vod.rač. II vrste</vt:lpstr>
      <vt:lpstr>voditelj računovodstva I vrste</vt:lpstr>
      <vt:lpstr>voditelj računovod. III vrste</vt:lpstr>
      <vt:lpstr>račun.+tajnik III vrste</vt:lpstr>
      <vt:lpstr>rač.ref.-financ.knjig. III vrst</vt:lpstr>
      <vt:lpstr>adm,ref,ekonom III vrsta</vt:lpstr>
      <vt:lpstr>domari,kuhari ost.mj.III vrste</vt:lpstr>
      <vt:lpstr>spremačice-rad.mj. IV vrste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2019-10-20T18:05:25Z</dcterms:modified>
</cp:coreProperties>
</file>